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xr:revisionPtr revIDLastSave="0" documentId="11_B46910B2F639D32DDB841B5A519A2710ED30E74E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tart here" sheetId="1" r:id="rId1"/>
    <sheet name="Summary" sheetId="2" r:id="rId2"/>
    <sheet name="Per creator" sheetId="3" r:id="rId3"/>
    <sheet name="Efficiency" sheetId="4" r:id="rId4"/>
    <sheet name="Client summary" sheetId="5" r:id="rId5"/>
    <sheet name="Calc" sheetId="6" state="hidden" r:id="rId6"/>
  </sheets>
  <definedNames>
    <definedName name="_xlnm._FilterDatabase" localSheetId="2" hidden="1">'Per creator'!$A$7:$T$507</definedName>
    <definedName name="Budget">Summary!$C$16</definedName>
    <definedName name="Campaign">Summary!$C$12</definedName>
    <definedName name="Client">Summary!$E$12</definedName>
    <definedName name="Currency">Summary!$E$16</definedName>
    <definedName name="EndDate">Summary!$E$15</definedName>
    <definedName name="Goal">Summary!$C$14</definedName>
    <definedName name="Markets">Summary!$E$13</definedName>
    <definedName name="P_Codes">'Per creator'!$M$8:$M$507</definedName>
    <definedName name="P_Cost">'Per creator'!$G$8:$G$507</definedName>
    <definedName name="P_Creator">'Per creator'!$A$8:$A$507</definedName>
    <definedName name="P_Eng">'Per creator'!$J$8:$J$507</definedName>
    <definedName name="P_Format">'Per creator'!$C$8:$C$507</definedName>
    <definedName name="P_Impr">'Per creator'!$I$8:$I$507</definedName>
    <definedName name="P_Market">'Per creator'!$D$8:$D$507</definedName>
    <definedName name="P_Platform">'Per creator'!$B$8:$B$507</definedName>
    <definedName name="P_Reach">'Per creator'!$H$8:$H$507</definedName>
    <definedName name="P_Result">'Per creator'!$P$8:$P$507</definedName>
    <definedName name="P_Sales">'Per creator'!$O$8:$O$507</definedName>
    <definedName name="P_Saves">'Per creator'!$K$8:$K$507</definedName>
    <definedName name="P_Signups">'Per creator'!$N$8:$N$507</definedName>
    <definedName name="P_Used">Calc!$D$8:$D$507</definedName>
    <definedName name="P_Visits">'Per creator'!$L$8:$L$507</definedName>
    <definedName name="PreparedBy">Summary!$C$13</definedName>
    <definedName name="_xlnm.Print_Area" localSheetId="1">Summary!$A$1:$F$47</definedName>
    <definedName name="_xlnm.Print_Area" localSheetId="2">'Per creator'!$A$1:INDEX('Per creator'!$T$1:$T$507,Calc!$S$6)</definedName>
    <definedName name="_xlnm.Print_Area" localSheetId="3">Efficiency!$A$1:INDEX(Efficiency!$N$1:$N$194,MAX(45,44+MIN(150,MAX(Calc!$A$8:$A$507))))</definedName>
    <definedName name="_xlnm.Print_Area" localSheetId="4">'Client summary'!$A$1:$N$32</definedName>
    <definedName name="_xlnm.Print_Titles" localSheetId="2">'Per creator'!$7:$7</definedName>
    <definedName name="ResultType">Summary!$C$17</definedName>
    <definedName name="StartDate">Summary!$C$15</definedName>
    <definedName name="Target">Summary!$E$17</definedName>
  </definedNames>
  <calcPr calcId="0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07" i="6" l="1"/>
  <c r="D507" i="6"/>
  <c r="C507" i="6"/>
  <c r="B507" i="6"/>
  <c r="A507" i="6"/>
  <c r="E506" i="6"/>
  <c r="D506" i="6"/>
  <c r="C506" i="6"/>
  <c r="B506" i="6"/>
  <c r="A506" i="6"/>
  <c r="E505" i="6"/>
  <c r="D505" i="6"/>
  <c r="C505" i="6"/>
  <c r="B505" i="6"/>
  <c r="A505" i="6"/>
  <c r="E504" i="6"/>
  <c r="D504" i="6"/>
  <c r="C504" i="6"/>
  <c r="B504" i="6"/>
  <c r="A504" i="6"/>
  <c r="E503" i="6"/>
  <c r="D503" i="6"/>
  <c r="C503" i="6"/>
  <c r="B503" i="6"/>
  <c r="A503" i="6"/>
  <c r="E502" i="6"/>
  <c r="D502" i="6"/>
  <c r="C502" i="6"/>
  <c r="B502" i="6"/>
  <c r="A502" i="6"/>
  <c r="E501" i="6"/>
  <c r="D501" i="6"/>
  <c r="C501" i="6"/>
  <c r="B501" i="6"/>
  <c r="A501" i="6"/>
  <c r="E500" i="6"/>
  <c r="D500" i="6"/>
  <c r="C500" i="6"/>
  <c r="B500" i="6"/>
  <c r="A500" i="6"/>
  <c r="E499" i="6"/>
  <c r="D499" i="6"/>
  <c r="C499" i="6"/>
  <c r="B499" i="6"/>
  <c r="A499" i="6"/>
  <c r="E498" i="6"/>
  <c r="D498" i="6"/>
  <c r="C498" i="6"/>
  <c r="B498" i="6"/>
  <c r="A498" i="6"/>
  <c r="E497" i="6"/>
  <c r="D497" i="6"/>
  <c r="C497" i="6"/>
  <c r="B497" i="6"/>
  <c r="A497" i="6"/>
  <c r="E496" i="6"/>
  <c r="D496" i="6"/>
  <c r="C496" i="6"/>
  <c r="B496" i="6"/>
  <c r="A496" i="6"/>
  <c r="E495" i="6"/>
  <c r="D495" i="6"/>
  <c r="C495" i="6"/>
  <c r="B495" i="6"/>
  <c r="A495" i="6"/>
  <c r="E494" i="6"/>
  <c r="D494" i="6"/>
  <c r="C494" i="6"/>
  <c r="B494" i="6"/>
  <c r="A494" i="6"/>
  <c r="E493" i="6"/>
  <c r="D493" i="6"/>
  <c r="C493" i="6"/>
  <c r="B493" i="6"/>
  <c r="A493" i="6"/>
  <c r="E492" i="6"/>
  <c r="D492" i="6"/>
  <c r="C492" i="6"/>
  <c r="B492" i="6"/>
  <c r="A492" i="6"/>
  <c r="E491" i="6"/>
  <c r="D491" i="6"/>
  <c r="C491" i="6"/>
  <c r="B491" i="6"/>
  <c r="A491" i="6"/>
  <c r="E490" i="6"/>
  <c r="D490" i="6"/>
  <c r="C490" i="6"/>
  <c r="B490" i="6"/>
  <c r="A490" i="6"/>
  <c r="E489" i="6"/>
  <c r="D489" i="6"/>
  <c r="C489" i="6"/>
  <c r="B489" i="6"/>
  <c r="A489" i="6"/>
  <c r="E488" i="6"/>
  <c r="D488" i="6"/>
  <c r="C488" i="6"/>
  <c r="B488" i="6"/>
  <c r="A488" i="6"/>
  <c r="E487" i="6"/>
  <c r="D487" i="6"/>
  <c r="C487" i="6"/>
  <c r="B487" i="6"/>
  <c r="A487" i="6"/>
  <c r="E486" i="6"/>
  <c r="D486" i="6"/>
  <c r="C486" i="6"/>
  <c r="B486" i="6"/>
  <c r="A486" i="6"/>
  <c r="E485" i="6"/>
  <c r="D485" i="6"/>
  <c r="C485" i="6"/>
  <c r="B485" i="6"/>
  <c r="A485" i="6"/>
  <c r="E484" i="6"/>
  <c r="D484" i="6"/>
  <c r="C484" i="6"/>
  <c r="B484" i="6"/>
  <c r="A484" i="6"/>
  <c r="E483" i="6"/>
  <c r="D483" i="6"/>
  <c r="C483" i="6"/>
  <c r="B483" i="6"/>
  <c r="A483" i="6"/>
  <c r="E482" i="6"/>
  <c r="D482" i="6"/>
  <c r="C482" i="6"/>
  <c r="B482" i="6"/>
  <c r="A482" i="6"/>
  <c r="E481" i="6"/>
  <c r="D481" i="6"/>
  <c r="C481" i="6"/>
  <c r="B481" i="6"/>
  <c r="A481" i="6"/>
  <c r="E480" i="6"/>
  <c r="D480" i="6"/>
  <c r="C480" i="6"/>
  <c r="B480" i="6"/>
  <c r="A480" i="6"/>
  <c r="E479" i="6"/>
  <c r="D479" i="6"/>
  <c r="C479" i="6"/>
  <c r="B479" i="6"/>
  <c r="A479" i="6"/>
  <c r="E478" i="6"/>
  <c r="D478" i="6"/>
  <c r="C478" i="6"/>
  <c r="B478" i="6"/>
  <c r="A478" i="6"/>
  <c r="E477" i="6"/>
  <c r="D477" i="6"/>
  <c r="C477" i="6"/>
  <c r="B477" i="6"/>
  <c r="A477" i="6"/>
  <c r="E476" i="6"/>
  <c r="D476" i="6"/>
  <c r="C476" i="6"/>
  <c r="B476" i="6"/>
  <c r="A476" i="6"/>
  <c r="E475" i="6"/>
  <c r="D475" i="6"/>
  <c r="C475" i="6"/>
  <c r="B475" i="6"/>
  <c r="A475" i="6"/>
  <c r="E474" i="6"/>
  <c r="D474" i="6"/>
  <c r="C474" i="6"/>
  <c r="B474" i="6"/>
  <c r="A474" i="6"/>
  <c r="E473" i="6"/>
  <c r="D473" i="6"/>
  <c r="C473" i="6"/>
  <c r="B473" i="6"/>
  <c r="A473" i="6"/>
  <c r="E472" i="6"/>
  <c r="D472" i="6"/>
  <c r="C472" i="6"/>
  <c r="B472" i="6"/>
  <c r="A472" i="6"/>
  <c r="E471" i="6"/>
  <c r="D471" i="6"/>
  <c r="C471" i="6"/>
  <c r="B471" i="6"/>
  <c r="A471" i="6"/>
  <c r="E470" i="6"/>
  <c r="D470" i="6"/>
  <c r="C470" i="6"/>
  <c r="B470" i="6"/>
  <c r="A470" i="6"/>
  <c r="E469" i="6"/>
  <c r="D469" i="6"/>
  <c r="C469" i="6"/>
  <c r="B469" i="6"/>
  <c r="A469" i="6"/>
  <c r="E468" i="6"/>
  <c r="D468" i="6"/>
  <c r="C468" i="6"/>
  <c r="B468" i="6"/>
  <c r="A468" i="6"/>
  <c r="E467" i="6"/>
  <c r="D467" i="6"/>
  <c r="C467" i="6"/>
  <c r="B467" i="6"/>
  <c r="A467" i="6"/>
  <c r="E466" i="6"/>
  <c r="D466" i="6"/>
  <c r="C466" i="6"/>
  <c r="B466" i="6"/>
  <c r="A466" i="6"/>
  <c r="E465" i="6"/>
  <c r="D465" i="6"/>
  <c r="C465" i="6"/>
  <c r="B465" i="6"/>
  <c r="A465" i="6"/>
  <c r="E464" i="6"/>
  <c r="D464" i="6"/>
  <c r="C464" i="6"/>
  <c r="B464" i="6"/>
  <c r="A464" i="6"/>
  <c r="E463" i="6"/>
  <c r="D463" i="6"/>
  <c r="C463" i="6"/>
  <c r="B463" i="6"/>
  <c r="A463" i="6"/>
  <c r="E462" i="6"/>
  <c r="D462" i="6"/>
  <c r="C462" i="6"/>
  <c r="B462" i="6"/>
  <c r="A462" i="6"/>
  <c r="E461" i="6"/>
  <c r="D461" i="6"/>
  <c r="C461" i="6"/>
  <c r="B461" i="6"/>
  <c r="A461" i="6"/>
  <c r="E460" i="6"/>
  <c r="D460" i="6"/>
  <c r="C460" i="6"/>
  <c r="B460" i="6"/>
  <c r="A460" i="6"/>
  <c r="E459" i="6"/>
  <c r="D459" i="6"/>
  <c r="C459" i="6"/>
  <c r="B459" i="6"/>
  <c r="A459" i="6"/>
  <c r="E458" i="6"/>
  <c r="D458" i="6"/>
  <c r="C458" i="6"/>
  <c r="B458" i="6"/>
  <c r="A458" i="6"/>
  <c r="E457" i="6"/>
  <c r="D457" i="6"/>
  <c r="C457" i="6"/>
  <c r="B457" i="6"/>
  <c r="A457" i="6"/>
  <c r="E456" i="6"/>
  <c r="D456" i="6"/>
  <c r="C456" i="6"/>
  <c r="B456" i="6"/>
  <c r="A456" i="6"/>
  <c r="E455" i="6"/>
  <c r="D455" i="6"/>
  <c r="C455" i="6"/>
  <c r="B455" i="6"/>
  <c r="A455" i="6"/>
  <c r="E454" i="6"/>
  <c r="D454" i="6"/>
  <c r="C454" i="6"/>
  <c r="B454" i="6"/>
  <c r="A454" i="6"/>
  <c r="E453" i="6"/>
  <c r="D453" i="6"/>
  <c r="C453" i="6"/>
  <c r="B453" i="6"/>
  <c r="A453" i="6"/>
  <c r="E452" i="6"/>
  <c r="D452" i="6"/>
  <c r="C452" i="6"/>
  <c r="B452" i="6"/>
  <c r="A452" i="6"/>
  <c r="E451" i="6"/>
  <c r="D451" i="6"/>
  <c r="C451" i="6"/>
  <c r="B451" i="6"/>
  <c r="A451" i="6"/>
  <c r="E450" i="6"/>
  <c r="D450" i="6"/>
  <c r="C450" i="6"/>
  <c r="B450" i="6"/>
  <c r="A450" i="6"/>
  <c r="E449" i="6"/>
  <c r="D449" i="6"/>
  <c r="C449" i="6"/>
  <c r="B449" i="6"/>
  <c r="A449" i="6"/>
  <c r="E448" i="6"/>
  <c r="D448" i="6"/>
  <c r="C448" i="6"/>
  <c r="B448" i="6"/>
  <c r="A448" i="6"/>
  <c r="E447" i="6"/>
  <c r="D447" i="6"/>
  <c r="C447" i="6"/>
  <c r="B447" i="6"/>
  <c r="A447" i="6"/>
  <c r="E446" i="6"/>
  <c r="D446" i="6"/>
  <c r="C446" i="6"/>
  <c r="B446" i="6"/>
  <c r="A446" i="6"/>
  <c r="E445" i="6"/>
  <c r="D445" i="6"/>
  <c r="C445" i="6"/>
  <c r="B445" i="6"/>
  <c r="A445" i="6"/>
  <c r="E444" i="6"/>
  <c r="D444" i="6"/>
  <c r="C444" i="6"/>
  <c r="B444" i="6"/>
  <c r="A444" i="6"/>
  <c r="E443" i="6"/>
  <c r="D443" i="6"/>
  <c r="C443" i="6"/>
  <c r="B443" i="6"/>
  <c r="A443" i="6"/>
  <c r="E442" i="6"/>
  <c r="D442" i="6"/>
  <c r="C442" i="6"/>
  <c r="B442" i="6"/>
  <c r="A442" i="6"/>
  <c r="E441" i="6"/>
  <c r="D441" i="6"/>
  <c r="C441" i="6"/>
  <c r="B441" i="6"/>
  <c r="A441" i="6"/>
  <c r="E440" i="6"/>
  <c r="D440" i="6"/>
  <c r="C440" i="6"/>
  <c r="B440" i="6"/>
  <c r="A440" i="6"/>
  <c r="E439" i="6"/>
  <c r="D439" i="6"/>
  <c r="C439" i="6"/>
  <c r="B439" i="6"/>
  <c r="A439" i="6"/>
  <c r="E438" i="6"/>
  <c r="D438" i="6"/>
  <c r="C438" i="6"/>
  <c r="B438" i="6"/>
  <c r="A438" i="6"/>
  <c r="E437" i="6"/>
  <c r="D437" i="6"/>
  <c r="C437" i="6"/>
  <c r="B437" i="6"/>
  <c r="A437" i="6"/>
  <c r="E436" i="6"/>
  <c r="D436" i="6"/>
  <c r="C436" i="6"/>
  <c r="B436" i="6"/>
  <c r="A436" i="6"/>
  <c r="E435" i="6"/>
  <c r="D435" i="6"/>
  <c r="C435" i="6"/>
  <c r="B435" i="6"/>
  <c r="A435" i="6"/>
  <c r="E434" i="6"/>
  <c r="D434" i="6"/>
  <c r="C434" i="6"/>
  <c r="B434" i="6"/>
  <c r="A434" i="6"/>
  <c r="E433" i="6"/>
  <c r="D433" i="6"/>
  <c r="C433" i="6"/>
  <c r="B433" i="6"/>
  <c r="A433" i="6"/>
  <c r="E432" i="6"/>
  <c r="D432" i="6"/>
  <c r="C432" i="6"/>
  <c r="B432" i="6"/>
  <c r="A432" i="6"/>
  <c r="E431" i="6"/>
  <c r="D431" i="6"/>
  <c r="C431" i="6"/>
  <c r="B431" i="6"/>
  <c r="A431" i="6"/>
  <c r="E430" i="6"/>
  <c r="D430" i="6"/>
  <c r="C430" i="6"/>
  <c r="B430" i="6"/>
  <c r="A430" i="6"/>
  <c r="E429" i="6"/>
  <c r="D429" i="6"/>
  <c r="C429" i="6"/>
  <c r="B429" i="6"/>
  <c r="A429" i="6"/>
  <c r="E428" i="6"/>
  <c r="D428" i="6"/>
  <c r="C428" i="6"/>
  <c r="B428" i="6"/>
  <c r="A428" i="6"/>
  <c r="E427" i="6"/>
  <c r="D427" i="6"/>
  <c r="C427" i="6"/>
  <c r="B427" i="6"/>
  <c r="A427" i="6"/>
  <c r="E426" i="6"/>
  <c r="D426" i="6"/>
  <c r="C426" i="6"/>
  <c r="B426" i="6"/>
  <c r="A426" i="6"/>
  <c r="E425" i="6"/>
  <c r="D425" i="6"/>
  <c r="C425" i="6"/>
  <c r="B425" i="6"/>
  <c r="A425" i="6"/>
  <c r="E424" i="6"/>
  <c r="D424" i="6"/>
  <c r="C424" i="6"/>
  <c r="B424" i="6"/>
  <c r="A424" i="6"/>
  <c r="E423" i="6"/>
  <c r="D423" i="6"/>
  <c r="C423" i="6"/>
  <c r="B423" i="6"/>
  <c r="A423" i="6"/>
  <c r="E422" i="6"/>
  <c r="D422" i="6"/>
  <c r="C422" i="6"/>
  <c r="B422" i="6"/>
  <c r="A422" i="6"/>
  <c r="E421" i="6"/>
  <c r="D421" i="6"/>
  <c r="C421" i="6"/>
  <c r="B421" i="6"/>
  <c r="A421" i="6"/>
  <c r="E420" i="6"/>
  <c r="D420" i="6"/>
  <c r="C420" i="6"/>
  <c r="B420" i="6"/>
  <c r="A420" i="6"/>
  <c r="E419" i="6"/>
  <c r="D419" i="6"/>
  <c r="C419" i="6"/>
  <c r="B419" i="6"/>
  <c r="A419" i="6"/>
  <c r="E418" i="6"/>
  <c r="D418" i="6"/>
  <c r="C418" i="6"/>
  <c r="B418" i="6"/>
  <c r="A418" i="6"/>
  <c r="E417" i="6"/>
  <c r="D417" i="6"/>
  <c r="C417" i="6"/>
  <c r="B417" i="6"/>
  <c r="A417" i="6"/>
  <c r="E416" i="6"/>
  <c r="D416" i="6"/>
  <c r="C416" i="6"/>
  <c r="B416" i="6"/>
  <c r="A416" i="6"/>
  <c r="E415" i="6"/>
  <c r="D415" i="6"/>
  <c r="C415" i="6"/>
  <c r="B415" i="6"/>
  <c r="A415" i="6"/>
  <c r="E414" i="6"/>
  <c r="D414" i="6"/>
  <c r="C414" i="6"/>
  <c r="B414" i="6"/>
  <c r="A414" i="6"/>
  <c r="E413" i="6"/>
  <c r="D413" i="6"/>
  <c r="C413" i="6"/>
  <c r="B413" i="6"/>
  <c r="A413" i="6"/>
  <c r="E412" i="6"/>
  <c r="D412" i="6"/>
  <c r="C412" i="6"/>
  <c r="B412" i="6"/>
  <c r="A412" i="6"/>
  <c r="E411" i="6"/>
  <c r="D411" i="6"/>
  <c r="C411" i="6"/>
  <c r="B411" i="6"/>
  <c r="A411" i="6"/>
  <c r="E410" i="6"/>
  <c r="D410" i="6"/>
  <c r="C410" i="6"/>
  <c r="B410" i="6"/>
  <c r="A410" i="6"/>
  <c r="E409" i="6"/>
  <c r="D409" i="6"/>
  <c r="C409" i="6"/>
  <c r="B409" i="6"/>
  <c r="A409" i="6"/>
  <c r="E408" i="6"/>
  <c r="D408" i="6"/>
  <c r="C408" i="6"/>
  <c r="B408" i="6"/>
  <c r="A408" i="6"/>
  <c r="E407" i="6"/>
  <c r="D407" i="6"/>
  <c r="C407" i="6"/>
  <c r="B407" i="6"/>
  <c r="A407" i="6"/>
  <c r="E406" i="6"/>
  <c r="D406" i="6"/>
  <c r="C406" i="6"/>
  <c r="B406" i="6"/>
  <c r="A406" i="6"/>
  <c r="E405" i="6"/>
  <c r="D405" i="6"/>
  <c r="C405" i="6"/>
  <c r="B405" i="6"/>
  <c r="A405" i="6"/>
  <c r="E404" i="6"/>
  <c r="D404" i="6"/>
  <c r="C404" i="6"/>
  <c r="B404" i="6"/>
  <c r="A404" i="6"/>
  <c r="E403" i="6"/>
  <c r="D403" i="6"/>
  <c r="C403" i="6"/>
  <c r="B403" i="6"/>
  <c r="A403" i="6"/>
  <c r="E402" i="6"/>
  <c r="D402" i="6"/>
  <c r="C402" i="6"/>
  <c r="B402" i="6"/>
  <c r="A402" i="6"/>
  <c r="E401" i="6"/>
  <c r="D401" i="6"/>
  <c r="C401" i="6"/>
  <c r="B401" i="6"/>
  <c r="A401" i="6"/>
  <c r="E400" i="6"/>
  <c r="D400" i="6"/>
  <c r="C400" i="6"/>
  <c r="B400" i="6"/>
  <c r="A400" i="6"/>
  <c r="E399" i="6"/>
  <c r="D399" i="6"/>
  <c r="C399" i="6"/>
  <c r="B399" i="6"/>
  <c r="A399" i="6"/>
  <c r="E398" i="6"/>
  <c r="D398" i="6"/>
  <c r="C398" i="6"/>
  <c r="B398" i="6"/>
  <c r="A398" i="6"/>
  <c r="E397" i="6"/>
  <c r="D397" i="6"/>
  <c r="C397" i="6"/>
  <c r="B397" i="6"/>
  <c r="A397" i="6"/>
  <c r="E396" i="6"/>
  <c r="D396" i="6"/>
  <c r="C396" i="6"/>
  <c r="B396" i="6"/>
  <c r="A396" i="6"/>
  <c r="E395" i="6"/>
  <c r="D395" i="6"/>
  <c r="C395" i="6"/>
  <c r="B395" i="6"/>
  <c r="A395" i="6"/>
  <c r="E394" i="6"/>
  <c r="D394" i="6"/>
  <c r="C394" i="6"/>
  <c r="B394" i="6"/>
  <c r="A394" i="6"/>
  <c r="E393" i="6"/>
  <c r="D393" i="6"/>
  <c r="C393" i="6"/>
  <c r="B393" i="6"/>
  <c r="A393" i="6"/>
  <c r="E392" i="6"/>
  <c r="D392" i="6"/>
  <c r="C392" i="6"/>
  <c r="B392" i="6"/>
  <c r="A392" i="6"/>
  <c r="E391" i="6"/>
  <c r="D391" i="6"/>
  <c r="C391" i="6"/>
  <c r="B391" i="6"/>
  <c r="A391" i="6"/>
  <c r="E390" i="6"/>
  <c r="D390" i="6"/>
  <c r="C390" i="6"/>
  <c r="B390" i="6"/>
  <c r="A390" i="6"/>
  <c r="E389" i="6"/>
  <c r="D389" i="6"/>
  <c r="C389" i="6"/>
  <c r="B389" i="6"/>
  <c r="A389" i="6"/>
  <c r="E388" i="6"/>
  <c r="D388" i="6"/>
  <c r="C388" i="6"/>
  <c r="B388" i="6"/>
  <c r="A388" i="6"/>
  <c r="E387" i="6"/>
  <c r="D387" i="6"/>
  <c r="C387" i="6"/>
  <c r="B387" i="6"/>
  <c r="A387" i="6"/>
  <c r="E386" i="6"/>
  <c r="D386" i="6"/>
  <c r="C386" i="6"/>
  <c r="B386" i="6"/>
  <c r="A386" i="6"/>
  <c r="E385" i="6"/>
  <c r="D385" i="6"/>
  <c r="C385" i="6"/>
  <c r="B385" i="6"/>
  <c r="A385" i="6"/>
  <c r="E384" i="6"/>
  <c r="D384" i="6"/>
  <c r="C384" i="6"/>
  <c r="B384" i="6"/>
  <c r="A384" i="6"/>
  <c r="E383" i="6"/>
  <c r="D383" i="6"/>
  <c r="C383" i="6"/>
  <c r="B383" i="6"/>
  <c r="A383" i="6"/>
  <c r="E382" i="6"/>
  <c r="D382" i="6"/>
  <c r="C382" i="6"/>
  <c r="B382" i="6"/>
  <c r="A382" i="6"/>
  <c r="E381" i="6"/>
  <c r="D381" i="6"/>
  <c r="C381" i="6"/>
  <c r="B381" i="6"/>
  <c r="A381" i="6"/>
  <c r="E380" i="6"/>
  <c r="D380" i="6"/>
  <c r="C380" i="6"/>
  <c r="B380" i="6"/>
  <c r="A380" i="6"/>
  <c r="E379" i="6"/>
  <c r="D379" i="6"/>
  <c r="C379" i="6"/>
  <c r="B379" i="6"/>
  <c r="A379" i="6"/>
  <c r="E378" i="6"/>
  <c r="D378" i="6"/>
  <c r="C378" i="6"/>
  <c r="B378" i="6"/>
  <c r="A378" i="6"/>
  <c r="E377" i="6"/>
  <c r="D377" i="6"/>
  <c r="C377" i="6"/>
  <c r="B377" i="6"/>
  <c r="A377" i="6"/>
  <c r="E376" i="6"/>
  <c r="D376" i="6"/>
  <c r="C376" i="6"/>
  <c r="B376" i="6"/>
  <c r="A376" i="6"/>
  <c r="E375" i="6"/>
  <c r="D375" i="6"/>
  <c r="C375" i="6"/>
  <c r="B375" i="6"/>
  <c r="A375" i="6"/>
  <c r="E374" i="6"/>
  <c r="D374" i="6"/>
  <c r="C374" i="6"/>
  <c r="B374" i="6"/>
  <c r="A374" i="6"/>
  <c r="E373" i="6"/>
  <c r="D373" i="6"/>
  <c r="C373" i="6"/>
  <c r="B373" i="6"/>
  <c r="A373" i="6"/>
  <c r="E372" i="6"/>
  <c r="D372" i="6"/>
  <c r="C372" i="6"/>
  <c r="B372" i="6"/>
  <c r="A372" i="6"/>
  <c r="E371" i="6"/>
  <c r="D371" i="6"/>
  <c r="C371" i="6"/>
  <c r="B371" i="6"/>
  <c r="A371" i="6"/>
  <c r="E370" i="6"/>
  <c r="D370" i="6"/>
  <c r="C370" i="6"/>
  <c r="B370" i="6"/>
  <c r="A370" i="6"/>
  <c r="E369" i="6"/>
  <c r="D369" i="6"/>
  <c r="C369" i="6"/>
  <c r="B369" i="6"/>
  <c r="A369" i="6"/>
  <c r="E368" i="6"/>
  <c r="D368" i="6"/>
  <c r="C368" i="6"/>
  <c r="B368" i="6"/>
  <c r="A368" i="6"/>
  <c r="E367" i="6"/>
  <c r="D367" i="6"/>
  <c r="C367" i="6"/>
  <c r="B367" i="6"/>
  <c r="A367" i="6"/>
  <c r="E366" i="6"/>
  <c r="D366" i="6"/>
  <c r="C366" i="6"/>
  <c r="B366" i="6"/>
  <c r="A366" i="6"/>
  <c r="E365" i="6"/>
  <c r="D365" i="6"/>
  <c r="C365" i="6"/>
  <c r="B365" i="6"/>
  <c r="A365" i="6"/>
  <c r="E364" i="6"/>
  <c r="D364" i="6"/>
  <c r="C364" i="6"/>
  <c r="B364" i="6"/>
  <c r="A364" i="6"/>
  <c r="E363" i="6"/>
  <c r="D363" i="6"/>
  <c r="C363" i="6"/>
  <c r="B363" i="6"/>
  <c r="A363" i="6"/>
  <c r="E362" i="6"/>
  <c r="D362" i="6"/>
  <c r="C362" i="6"/>
  <c r="B362" i="6"/>
  <c r="A362" i="6"/>
  <c r="E361" i="6"/>
  <c r="D361" i="6"/>
  <c r="C361" i="6"/>
  <c r="B361" i="6"/>
  <c r="A361" i="6"/>
  <c r="E360" i="6"/>
  <c r="D360" i="6"/>
  <c r="C360" i="6"/>
  <c r="B360" i="6"/>
  <c r="A360" i="6"/>
  <c r="E359" i="6"/>
  <c r="D359" i="6"/>
  <c r="C359" i="6"/>
  <c r="B359" i="6"/>
  <c r="A359" i="6"/>
  <c r="E358" i="6"/>
  <c r="D358" i="6"/>
  <c r="C358" i="6"/>
  <c r="B358" i="6"/>
  <c r="A358" i="6"/>
  <c r="E357" i="6"/>
  <c r="D357" i="6"/>
  <c r="C357" i="6"/>
  <c r="B357" i="6"/>
  <c r="A357" i="6"/>
  <c r="E356" i="6"/>
  <c r="D356" i="6"/>
  <c r="C356" i="6"/>
  <c r="B356" i="6"/>
  <c r="A356" i="6"/>
  <c r="E355" i="6"/>
  <c r="D355" i="6"/>
  <c r="C355" i="6"/>
  <c r="B355" i="6"/>
  <c r="A355" i="6"/>
  <c r="E354" i="6"/>
  <c r="D354" i="6"/>
  <c r="C354" i="6"/>
  <c r="B354" i="6"/>
  <c r="A354" i="6"/>
  <c r="E353" i="6"/>
  <c r="D353" i="6"/>
  <c r="C353" i="6"/>
  <c r="B353" i="6"/>
  <c r="A353" i="6"/>
  <c r="E352" i="6"/>
  <c r="D352" i="6"/>
  <c r="C352" i="6"/>
  <c r="B352" i="6"/>
  <c r="A352" i="6"/>
  <c r="E351" i="6"/>
  <c r="D351" i="6"/>
  <c r="C351" i="6"/>
  <c r="B351" i="6"/>
  <c r="A351" i="6"/>
  <c r="E350" i="6"/>
  <c r="D350" i="6"/>
  <c r="C350" i="6"/>
  <c r="B350" i="6"/>
  <c r="A350" i="6"/>
  <c r="E349" i="6"/>
  <c r="D349" i="6"/>
  <c r="C349" i="6"/>
  <c r="B349" i="6"/>
  <c r="A349" i="6"/>
  <c r="E348" i="6"/>
  <c r="D348" i="6"/>
  <c r="C348" i="6"/>
  <c r="B348" i="6"/>
  <c r="A348" i="6"/>
  <c r="E347" i="6"/>
  <c r="D347" i="6"/>
  <c r="C347" i="6"/>
  <c r="B347" i="6"/>
  <c r="A347" i="6"/>
  <c r="E346" i="6"/>
  <c r="D346" i="6"/>
  <c r="C346" i="6"/>
  <c r="B346" i="6"/>
  <c r="A346" i="6"/>
  <c r="E345" i="6"/>
  <c r="D345" i="6"/>
  <c r="C345" i="6"/>
  <c r="B345" i="6"/>
  <c r="A345" i="6"/>
  <c r="E344" i="6"/>
  <c r="D344" i="6"/>
  <c r="C344" i="6"/>
  <c r="B344" i="6"/>
  <c r="A344" i="6"/>
  <c r="E343" i="6"/>
  <c r="D343" i="6"/>
  <c r="C343" i="6"/>
  <c r="B343" i="6"/>
  <c r="A343" i="6"/>
  <c r="E342" i="6"/>
  <c r="D342" i="6"/>
  <c r="C342" i="6"/>
  <c r="B342" i="6"/>
  <c r="A342" i="6"/>
  <c r="E341" i="6"/>
  <c r="D341" i="6"/>
  <c r="C341" i="6"/>
  <c r="B341" i="6"/>
  <c r="A341" i="6"/>
  <c r="E340" i="6"/>
  <c r="D340" i="6"/>
  <c r="C340" i="6"/>
  <c r="B340" i="6"/>
  <c r="A340" i="6"/>
  <c r="E339" i="6"/>
  <c r="D339" i="6"/>
  <c r="C339" i="6"/>
  <c r="B339" i="6"/>
  <c r="A339" i="6"/>
  <c r="E338" i="6"/>
  <c r="D338" i="6"/>
  <c r="C338" i="6"/>
  <c r="B338" i="6"/>
  <c r="A338" i="6"/>
  <c r="E337" i="6"/>
  <c r="D337" i="6"/>
  <c r="C337" i="6"/>
  <c r="B337" i="6"/>
  <c r="A337" i="6"/>
  <c r="E336" i="6"/>
  <c r="D336" i="6"/>
  <c r="C336" i="6"/>
  <c r="B336" i="6"/>
  <c r="A336" i="6"/>
  <c r="E335" i="6"/>
  <c r="D335" i="6"/>
  <c r="C335" i="6"/>
  <c r="B335" i="6"/>
  <c r="A335" i="6"/>
  <c r="E334" i="6"/>
  <c r="D334" i="6"/>
  <c r="C334" i="6"/>
  <c r="B334" i="6"/>
  <c r="A334" i="6"/>
  <c r="E333" i="6"/>
  <c r="D333" i="6"/>
  <c r="C333" i="6"/>
  <c r="B333" i="6"/>
  <c r="A333" i="6"/>
  <c r="E332" i="6"/>
  <c r="D332" i="6"/>
  <c r="C332" i="6"/>
  <c r="B332" i="6"/>
  <c r="A332" i="6"/>
  <c r="E331" i="6"/>
  <c r="D331" i="6"/>
  <c r="C331" i="6"/>
  <c r="B331" i="6"/>
  <c r="A331" i="6"/>
  <c r="E330" i="6"/>
  <c r="D330" i="6"/>
  <c r="C330" i="6"/>
  <c r="B330" i="6"/>
  <c r="A330" i="6"/>
  <c r="E329" i="6"/>
  <c r="D329" i="6"/>
  <c r="C329" i="6"/>
  <c r="B329" i="6"/>
  <c r="A329" i="6"/>
  <c r="E328" i="6"/>
  <c r="D328" i="6"/>
  <c r="C328" i="6"/>
  <c r="B328" i="6"/>
  <c r="A328" i="6"/>
  <c r="E327" i="6"/>
  <c r="D327" i="6"/>
  <c r="C327" i="6"/>
  <c r="B327" i="6"/>
  <c r="A327" i="6"/>
  <c r="E326" i="6"/>
  <c r="D326" i="6"/>
  <c r="C326" i="6"/>
  <c r="B326" i="6"/>
  <c r="A326" i="6"/>
  <c r="E325" i="6"/>
  <c r="D325" i="6"/>
  <c r="C325" i="6"/>
  <c r="B325" i="6"/>
  <c r="A325" i="6"/>
  <c r="E324" i="6"/>
  <c r="D324" i="6"/>
  <c r="C324" i="6"/>
  <c r="B324" i="6"/>
  <c r="A324" i="6"/>
  <c r="E323" i="6"/>
  <c r="D323" i="6"/>
  <c r="C323" i="6"/>
  <c r="B323" i="6"/>
  <c r="A323" i="6"/>
  <c r="E322" i="6"/>
  <c r="D322" i="6"/>
  <c r="C322" i="6"/>
  <c r="B322" i="6"/>
  <c r="A322" i="6"/>
  <c r="E321" i="6"/>
  <c r="D321" i="6"/>
  <c r="C321" i="6"/>
  <c r="B321" i="6"/>
  <c r="A321" i="6"/>
  <c r="E320" i="6"/>
  <c r="D320" i="6"/>
  <c r="C320" i="6"/>
  <c r="B320" i="6"/>
  <c r="A320" i="6"/>
  <c r="E319" i="6"/>
  <c r="D319" i="6"/>
  <c r="C319" i="6"/>
  <c r="B319" i="6"/>
  <c r="A319" i="6"/>
  <c r="E318" i="6"/>
  <c r="D318" i="6"/>
  <c r="C318" i="6"/>
  <c r="B318" i="6"/>
  <c r="A318" i="6"/>
  <c r="E317" i="6"/>
  <c r="D317" i="6"/>
  <c r="C317" i="6"/>
  <c r="B317" i="6"/>
  <c r="A317" i="6"/>
  <c r="E316" i="6"/>
  <c r="D316" i="6"/>
  <c r="C316" i="6"/>
  <c r="B316" i="6"/>
  <c r="A316" i="6"/>
  <c r="E315" i="6"/>
  <c r="D315" i="6"/>
  <c r="C315" i="6"/>
  <c r="B315" i="6"/>
  <c r="A315" i="6"/>
  <c r="E314" i="6"/>
  <c r="D314" i="6"/>
  <c r="C314" i="6"/>
  <c r="B314" i="6"/>
  <c r="A314" i="6"/>
  <c r="E313" i="6"/>
  <c r="D313" i="6"/>
  <c r="C313" i="6"/>
  <c r="B313" i="6"/>
  <c r="A313" i="6"/>
  <c r="E312" i="6"/>
  <c r="D312" i="6"/>
  <c r="C312" i="6"/>
  <c r="B312" i="6"/>
  <c r="A312" i="6"/>
  <c r="E311" i="6"/>
  <c r="D311" i="6"/>
  <c r="C311" i="6"/>
  <c r="B311" i="6"/>
  <c r="A311" i="6"/>
  <c r="E310" i="6"/>
  <c r="D310" i="6"/>
  <c r="C310" i="6"/>
  <c r="B310" i="6"/>
  <c r="A310" i="6"/>
  <c r="E309" i="6"/>
  <c r="D309" i="6"/>
  <c r="C309" i="6"/>
  <c r="B309" i="6"/>
  <c r="A309" i="6"/>
  <c r="E308" i="6"/>
  <c r="D308" i="6"/>
  <c r="C308" i="6"/>
  <c r="B308" i="6"/>
  <c r="A308" i="6"/>
  <c r="E307" i="6"/>
  <c r="D307" i="6"/>
  <c r="C307" i="6"/>
  <c r="B307" i="6"/>
  <c r="A307" i="6"/>
  <c r="E306" i="6"/>
  <c r="D306" i="6"/>
  <c r="C306" i="6"/>
  <c r="B306" i="6"/>
  <c r="A306" i="6"/>
  <c r="E305" i="6"/>
  <c r="D305" i="6"/>
  <c r="C305" i="6"/>
  <c r="B305" i="6"/>
  <c r="A305" i="6"/>
  <c r="E304" i="6"/>
  <c r="D304" i="6"/>
  <c r="C304" i="6"/>
  <c r="B304" i="6"/>
  <c r="A304" i="6"/>
  <c r="E303" i="6"/>
  <c r="D303" i="6"/>
  <c r="C303" i="6"/>
  <c r="B303" i="6"/>
  <c r="A303" i="6"/>
  <c r="E302" i="6"/>
  <c r="D302" i="6"/>
  <c r="C302" i="6"/>
  <c r="B302" i="6"/>
  <c r="A302" i="6"/>
  <c r="E301" i="6"/>
  <c r="D301" i="6"/>
  <c r="C301" i="6"/>
  <c r="B301" i="6"/>
  <c r="A301" i="6"/>
  <c r="E300" i="6"/>
  <c r="D300" i="6"/>
  <c r="C300" i="6"/>
  <c r="B300" i="6"/>
  <c r="A300" i="6"/>
  <c r="E299" i="6"/>
  <c r="D299" i="6"/>
  <c r="C299" i="6"/>
  <c r="B299" i="6"/>
  <c r="A299" i="6"/>
  <c r="E298" i="6"/>
  <c r="D298" i="6"/>
  <c r="C298" i="6"/>
  <c r="B298" i="6"/>
  <c r="A298" i="6"/>
  <c r="E297" i="6"/>
  <c r="D297" i="6"/>
  <c r="C297" i="6"/>
  <c r="B297" i="6"/>
  <c r="A297" i="6"/>
  <c r="E296" i="6"/>
  <c r="D296" i="6"/>
  <c r="C296" i="6"/>
  <c r="B296" i="6"/>
  <c r="A296" i="6"/>
  <c r="E295" i="6"/>
  <c r="D295" i="6"/>
  <c r="C295" i="6"/>
  <c r="B295" i="6"/>
  <c r="A295" i="6"/>
  <c r="E294" i="6"/>
  <c r="D294" i="6"/>
  <c r="C294" i="6"/>
  <c r="B294" i="6"/>
  <c r="A294" i="6"/>
  <c r="E293" i="6"/>
  <c r="D293" i="6"/>
  <c r="C293" i="6"/>
  <c r="B293" i="6"/>
  <c r="A293" i="6"/>
  <c r="E292" i="6"/>
  <c r="D292" i="6"/>
  <c r="C292" i="6"/>
  <c r="B292" i="6"/>
  <c r="A292" i="6"/>
  <c r="E291" i="6"/>
  <c r="D291" i="6"/>
  <c r="C291" i="6"/>
  <c r="B291" i="6"/>
  <c r="A291" i="6"/>
  <c r="E290" i="6"/>
  <c r="D290" i="6"/>
  <c r="C290" i="6"/>
  <c r="B290" i="6"/>
  <c r="A290" i="6"/>
  <c r="E289" i="6"/>
  <c r="D289" i="6"/>
  <c r="C289" i="6"/>
  <c r="B289" i="6"/>
  <c r="A289" i="6"/>
  <c r="E288" i="6"/>
  <c r="D288" i="6"/>
  <c r="C288" i="6"/>
  <c r="B288" i="6"/>
  <c r="A288" i="6"/>
  <c r="E287" i="6"/>
  <c r="D287" i="6"/>
  <c r="C287" i="6"/>
  <c r="B287" i="6"/>
  <c r="A287" i="6"/>
  <c r="E286" i="6"/>
  <c r="D286" i="6"/>
  <c r="C286" i="6"/>
  <c r="B286" i="6"/>
  <c r="A286" i="6"/>
  <c r="E285" i="6"/>
  <c r="D285" i="6"/>
  <c r="C285" i="6"/>
  <c r="B285" i="6"/>
  <c r="A285" i="6"/>
  <c r="E284" i="6"/>
  <c r="D284" i="6"/>
  <c r="C284" i="6"/>
  <c r="B284" i="6"/>
  <c r="A284" i="6"/>
  <c r="E283" i="6"/>
  <c r="D283" i="6"/>
  <c r="C283" i="6"/>
  <c r="B283" i="6"/>
  <c r="A283" i="6"/>
  <c r="E282" i="6"/>
  <c r="D282" i="6"/>
  <c r="C282" i="6"/>
  <c r="B282" i="6"/>
  <c r="A282" i="6"/>
  <c r="E281" i="6"/>
  <c r="D281" i="6"/>
  <c r="C281" i="6"/>
  <c r="B281" i="6"/>
  <c r="A281" i="6"/>
  <c r="E280" i="6"/>
  <c r="D280" i="6"/>
  <c r="C280" i="6"/>
  <c r="B280" i="6"/>
  <c r="A280" i="6"/>
  <c r="E279" i="6"/>
  <c r="D279" i="6"/>
  <c r="C279" i="6"/>
  <c r="B279" i="6"/>
  <c r="A279" i="6"/>
  <c r="E278" i="6"/>
  <c r="D278" i="6"/>
  <c r="C278" i="6"/>
  <c r="B278" i="6"/>
  <c r="A278" i="6"/>
  <c r="E277" i="6"/>
  <c r="D277" i="6"/>
  <c r="C277" i="6"/>
  <c r="B277" i="6"/>
  <c r="A277" i="6"/>
  <c r="E276" i="6"/>
  <c r="D276" i="6"/>
  <c r="C276" i="6"/>
  <c r="B276" i="6"/>
  <c r="A276" i="6"/>
  <c r="E275" i="6"/>
  <c r="D275" i="6"/>
  <c r="C275" i="6"/>
  <c r="B275" i="6"/>
  <c r="A275" i="6"/>
  <c r="E274" i="6"/>
  <c r="D274" i="6"/>
  <c r="C274" i="6"/>
  <c r="B274" i="6"/>
  <c r="A274" i="6"/>
  <c r="E273" i="6"/>
  <c r="D273" i="6"/>
  <c r="C273" i="6"/>
  <c r="B273" i="6"/>
  <c r="A273" i="6"/>
  <c r="E272" i="6"/>
  <c r="D272" i="6"/>
  <c r="C272" i="6"/>
  <c r="B272" i="6"/>
  <c r="A272" i="6"/>
  <c r="E271" i="6"/>
  <c r="D271" i="6"/>
  <c r="C271" i="6"/>
  <c r="B271" i="6"/>
  <c r="A271" i="6"/>
  <c r="E270" i="6"/>
  <c r="D270" i="6"/>
  <c r="C270" i="6"/>
  <c r="B270" i="6"/>
  <c r="A270" i="6"/>
  <c r="E269" i="6"/>
  <c r="D269" i="6"/>
  <c r="C269" i="6"/>
  <c r="B269" i="6"/>
  <c r="A269" i="6"/>
  <c r="E268" i="6"/>
  <c r="D268" i="6"/>
  <c r="C268" i="6"/>
  <c r="B268" i="6"/>
  <c r="A268" i="6"/>
  <c r="E267" i="6"/>
  <c r="D267" i="6"/>
  <c r="C267" i="6"/>
  <c r="B267" i="6"/>
  <c r="A267" i="6"/>
  <c r="E266" i="6"/>
  <c r="D266" i="6"/>
  <c r="C266" i="6"/>
  <c r="B266" i="6"/>
  <c r="A266" i="6"/>
  <c r="E265" i="6"/>
  <c r="D265" i="6"/>
  <c r="C265" i="6"/>
  <c r="B265" i="6"/>
  <c r="A265" i="6"/>
  <c r="E264" i="6"/>
  <c r="D264" i="6"/>
  <c r="C264" i="6"/>
  <c r="B264" i="6"/>
  <c r="A264" i="6"/>
  <c r="E263" i="6"/>
  <c r="D263" i="6"/>
  <c r="C263" i="6"/>
  <c r="B263" i="6"/>
  <c r="A263" i="6"/>
  <c r="E262" i="6"/>
  <c r="D262" i="6"/>
  <c r="C262" i="6"/>
  <c r="B262" i="6"/>
  <c r="A262" i="6"/>
  <c r="E261" i="6"/>
  <c r="D261" i="6"/>
  <c r="C261" i="6"/>
  <c r="B261" i="6"/>
  <c r="A261" i="6"/>
  <c r="E260" i="6"/>
  <c r="D260" i="6"/>
  <c r="C260" i="6"/>
  <c r="B260" i="6"/>
  <c r="A260" i="6"/>
  <c r="E259" i="6"/>
  <c r="D259" i="6"/>
  <c r="C259" i="6"/>
  <c r="B259" i="6"/>
  <c r="A259" i="6"/>
  <c r="E258" i="6"/>
  <c r="D258" i="6"/>
  <c r="C258" i="6"/>
  <c r="B258" i="6"/>
  <c r="A258" i="6"/>
  <c r="E257" i="6"/>
  <c r="D257" i="6"/>
  <c r="C257" i="6"/>
  <c r="B257" i="6"/>
  <c r="A257" i="6"/>
  <c r="E256" i="6"/>
  <c r="D256" i="6"/>
  <c r="C256" i="6"/>
  <c r="B256" i="6"/>
  <c r="A256" i="6"/>
  <c r="E255" i="6"/>
  <c r="D255" i="6"/>
  <c r="C255" i="6"/>
  <c r="B255" i="6"/>
  <c r="A255" i="6"/>
  <c r="E254" i="6"/>
  <c r="D254" i="6"/>
  <c r="C254" i="6"/>
  <c r="B254" i="6"/>
  <c r="A254" i="6"/>
  <c r="E253" i="6"/>
  <c r="D253" i="6"/>
  <c r="C253" i="6"/>
  <c r="B253" i="6"/>
  <c r="A253" i="6"/>
  <c r="E252" i="6"/>
  <c r="D252" i="6"/>
  <c r="C252" i="6"/>
  <c r="B252" i="6"/>
  <c r="A252" i="6"/>
  <c r="E251" i="6"/>
  <c r="D251" i="6"/>
  <c r="C251" i="6"/>
  <c r="B251" i="6"/>
  <c r="A251" i="6"/>
  <c r="E250" i="6"/>
  <c r="D250" i="6"/>
  <c r="C250" i="6"/>
  <c r="B250" i="6"/>
  <c r="A250" i="6"/>
  <c r="E249" i="6"/>
  <c r="D249" i="6"/>
  <c r="C249" i="6"/>
  <c r="B249" i="6"/>
  <c r="A249" i="6"/>
  <c r="E248" i="6"/>
  <c r="D248" i="6"/>
  <c r="C248" i="6"/>
  <c r="B248" i="6"/>
  <c r="A248" i="6"/>
  <c r="E247" i="6"/>
  <c r="D247" i="6"/>
  <c r="C247" i="6"/>
  <c r="B247" i="6"/>
  <c r="A247" i="6"/>
  <c r="E246" i="6"/>
  <c r="D246" i="6"/>
  <c r="C246" i="6"/>
  <c r="B246" i="6"/>
  <c r="A246" i="6"/>
  <c r="E245" i="6"/>
  <c r="D245" i="6"/>
  <c r="C245" i="6"/>
  <c r="B245" i="6"/>
  <c r="A245" i="6"/>
  <c r="E244" i="6"/>
  <c r="D244" i="6"/>
  <c r="C244" i="6"/>
  <c r="B244" i="6"/>
  <c r="A244" i="6"/>
  <c r="E243" i="6"/>
  <c r="D243" i="6"/>
  <c r="C243" i="6"/>
  <c r="B243" i="6"/>
  <c r="A243" i="6"/>
  <c r="E242" i="6"/>
  <c r="D242" i="6"/>
  <c r="C242" i="6"/>
  <c r="B242" i="6"/>
  <c r="A242" i="6"/>
  <c r="E241" i="6"/>
  <c r="D241" i="6"/>
  <c r="C241" i="6"/>
  <c r="B241" i="6"/>
  <c r="A241" i="6"/>
  <c r="E240" i="6"/>
  <c r="D240" i="6"/>
  <c r="C240" i="6"/>
  <c r="B240" i="6"/>
  <c r="A240" i="6"/>
  <c r="E239" i="6"/>
  <c r="D239" i="6"/>
  <c r="C239" i="6"/>
  <c r="B239" i="6"/>
  <c r="A239" i="6"/>
  <c r="E238" i="6"/>
  <c r="D238" i="6"/>
  <c r="C238" i="6"/>
  <c r="B238" i="6"/>
  <c r="A238" i="6"/>
  <c r="E237" i="6"/>
  <c r="D237" i="6"/>
  <c r="C237" i="6"/>
  <c r="B237" i="6"/>
  <c r="A237" i="6"/>
  <c r="E236" i="6"/>
  <c r="D236" i="6"/>
  <c r="C236" i="6"/>
  <c r="B236" i="6"/>
  <c r="A236" i="6"/>
  <c r="E235" i="6"/>
  <c r="D235" i="6"/>
  <c r="C235" i="6"/>
  <c r="B235" i="6"/>
  <c r="A235" i="6"/>
  <c r="E234" i="6"/>
  <c r="D234" i="6"/>
  <c r="C234" i="6"/>
  <c r="B234" i="6"/>
  <c r="A234" i="6"/>
  <c r="E233" i="6"/>
  <c r="D233" i="6"/>
  <c r="C233" i="6"/>
  <c r="B233" i="6"/>
  <c r="A233" i="6"/>
  <c r="E232" i="6"/>
  <c r="D232" i="6"/>
  <c r="C232" i="6"/>
  <c r="B232" i="6"/>
  <c r="A232" i="6"/>
  <c r="E231" i="6"/>
  <c r="D231" i="6"/>
  <c r="C231" i="6"/>
  <c r="B231" i="6"/>
  <c r="A231" i="6"/>
  <c r="E230" i="6"/>
  <c r="D230" i="6"/>
  <c r="C230" i="6"/>
  <c r="B230" i="6"/>
  <c r="A230" i="6"/>
  <c r="E229" i="6"/>
  <c r="D229" i="6"/>
  <c r="C229" i="6"/>
  <c r="B229" i="6"/>
  <c r="A229" i="6"/>
  <c r="E228" i="6"/>
  <c r="D228" i="6"/>
  <c r="C228" i="6"/>
  <c r="B228" i="6"/>
  <c r="A228" i="6"/>
  <c r="E227" i="6"/>
  <c r="D227" i="6"/>
  <c r="C227" i="6"/>
  <c r="B227" i="6"/>
  <c r="A227" i="6"/>
  <c r="E226" i="6"/>
  <c r="D226" i="6"/>
  <c r="C226" i="6"/>
  <c r="B226" i="6"/>
  <c r="A226" i="6"/>
  <c r="E225" i="6"/>
  <c r="D225" i="6"/>
  <c r="C225" i="6"/>
  <c r="B225" i="6"/>
  <c r="A225" i="6"/>
  <c r="E224" i="6"/>
  <c r="D224" i="6"/>
  <c r="C224" i="6"/>
  <c r="B224" i="6"/>
  <c r="A224" i="6"/>
  <c r="E223" i="6"/>
  <c r="D223" i="6"/>
  <c r="C223" i="6"/>
  <c r="B223" i="6"/>
  <c r="A223" i="6"/>
  <c r="E222" i="6"/>
  <c r="D222" i="6"/>
  <c r="C222" i="6"/>
  <c r="B222" i="6"/>
  <c r="A222" i="6"/>
  <c r="E221" i="6"/>
  <c r="D221" i="6"/>
  <c r="C221" i="6"/>
  <c r="B221" i="6"/>
  <c r="A221" i="6"/>
  <c r="E220" i="6"/>
  <c r="D220" i="6"/>
  <c r="C220" i="6"/>
  <c r="B220" i="6"/>
  <c r="A220" i="6"/>
  <c r="E219" i="6"/>
  <c r="D219" i="6"/>
  <c r="C219" i="6"/>
  <c r="B219" i="6"/>
  <c r="A219" i="6"/>
  <c r="E218" i="6"/>
  <c r="D218" i="6"/>
  <c r="C218" i="6"/>
  <c r="B218" i="6"/>
  <c r="A218" i="6"/>
  <c r="E217" i="6"/>
  <c r="D217" i="6"/>
  <c r="C217" i="6"/>
  <c r="B217" i="6"/>
  <c r="A217" i="6"/>
  <c r="E216" i="6"/>
  <c r="D216" i="6"/>
  <c r="C216" i="6"/>
  <c r="B216" i="6"/>
  <c r="A216" i="6"/>
  <c r="E215" i="6"/>
  <c r="D215" i="6"/>
  <c r="C215" i="6"/>
  <c r="B215" i="6"/>
  <c r="A215" i="6"/>
  <c r="E214" i="6"/>
  <c r="D214" i="6"/>
  <c r="C214" i="6"/>
  <c r="B214" i="6"/>
  <c r="A214" i="6"/>
  <c r="E213" i="6"/>
  <c r="D213" i="6"/>
  <c r="C213" i="6"/>
  <c r="B213" i="6"/>
  <c r="A213" i="6"/>
  <c r="E212" i="6"/>
  <c r="D212" i="6"/>
  <c r="C212" i="6"/>
  <c r="B212" i="6"/>
  <c r="A212" i="6"/>
  <c r="E211" i="6"/>
  <c r="D211" i="6"/>
  <c r="C211" i="6"/>
  <c r="B211" i="6"/>
  <c r="A211" i="6"/>
  <c r="E210" i="6"/>
  <c r="D210" i="6"/>
  <c r="C210" i="6"/>
  <c r="B210" i="6"/>
  <c r="A210" i="6"/>
  <c r="E209" i="6"/>
  <c r="D209" i="6"/>
  <c r="C209" i="6"/>
  <c r="B209" i="6"/>
  <c r="A209" i="6"/>
  <c r="E208" i="6"/>
  <c r="D208" i="6"/>
  <c r="C208" i="6"/>
  <c r="B208" i="6"/>
  <c r="A208" i="6"/>
  <c r="E207" i="6"/>
  <c r="D207" i="6"/>
  <c r="C207" i="6"/>
  <c r="B207" i="6"/>
  <c r="A207" i="6"/>
  <c r="E206" i="6"/>
  <c r="D206" i="6"/>
  <c r="C206" i="6"/>
  <c r="B206" i="6"/>
  <c r="A206" i="6"/>
  <c r="E205" i="6"/>
  <c r="D205" i="6"/>
  <c r="C205" i="6"/>
  <c r="B205" i="6"/>
  <c r="A205" i="6"/>
  <c r="E204" i="6"/>
  <c r="D204" i="6"/>
  <c r="C204" i="6"/>
  <c r="B204" i="6"/>
  <c r="A204" i="6"/>
  <c r="E203" i="6"/>
  <c r="D203" i="6"/>
  <c r="C203" i="6"/>
  <c r="B203" i="6"/>
  <c r="A203" i="6"/>
  <c r="E202" i="6"/>
  <c r="D202" i="6"/>
  <c r="C202" i="6"/>
  <c r="B202" i="6"/>
  <c r="A202" i="6"/>
  <c r="E201" i="6"/>
  <c r="D201" i="6"/>
  <c r="C201" i="6"/>
  <c r="B201" i="6"/>
  <c r="A201" i="6"/>
  <c r="E200" i="6"/>
  <c r="D200" i="6"/>
  <c r="C200" i="6"/>
  <c r="B200" i="6"/>
  <c r="A200" i="6"/>
  <c r="E199" i="6"/>
  <c r="D199" i="6"/>
  <c r="C199" i="6"/>
  <c r="B199" i="6"/>
  <c r="A199" i="6"/>
  <c r="E198" i="6"/>
  <c r="D198" i="6"/>
  <c r="C198" i="6"/>
  <c r="B198" i="6"/>
  <c r="A198" i="6"/>
  <c r="E197" i="6"/>
  <c r="D197" i="6"/>
  <c r="C197" i="6"/>
  <c r="B197" i="6"/>
  <c r="A197" i="6"/>
  <c r="E196" i="6"/>
  <c r="D196" i="6"/>
  <c r="C196" i="6"/>
  <c r="B196" i="6"/>
  <c r="A196" i="6"/>
  <c r="E195" i="6"/>
  <c r="D195" i="6"/>
  <c r="C195" i="6"/>
  <c r="B195" i="6"/>
  <c r="A195" i="6"/>
  <c r="E194" i="6"/>
  <c r="D194" i="6"/>
  <c r="C194" i="6"/>
  <c r="B194" i="6"/>
  <c r="A194" i="6"/>
  <c r="E193" i="6"/>
  <c r="D193" i="6"/>
  <c r="C193" i="6"/>
  <c r="B193" i="6"/>
  <c r="A193" i="6"/>
  <c r="E192" i="6"/>
  <c r="D192" i="6"/>
  <c r="C192" i="6"/>
  <c r="B192" i="6"/>
  <c r="A192" i="6"/>
  <c r="E191" i="6"/>
  <c r="D191" i="6"/>
  <c r="C191" i="6"/>
  <c r="B191" i="6"/>
  <c r="A191" i="6"/>
  <c r="E190" i="6"/>
  <c r="D190" i="6"/>
  <c r="C190" i="6"/>
  <c r="B190" i="6"/>
  <c r="A190" i="6"/>
  <c r="E189" i="6"/>
  <c r="D189" i="6"/>
  <c r="C189" i="6"/>
  <c r="B189" i="6"/>
  <c r="A189" i="6"/>
  <c r="E188" i="6"/>
  <c r="D188" i="6"/>
  <c r="C188" i="6"/>
  <c r="B188" i="6"/>
  <c r="A188" i="6"/>
  <c r="E187" i="6"/>
  <c r="D187" i="6"/>
  <c r="C187" i="6"/>
  <c r="B187" i="6"/>
  <c r="A187" i="6"/>
  <c r="E186" i="6"/>
  <c r="D186" i="6"/>
  <c r="C186" i="6"/>
  <c r="B186" i="6"/>
  <c r="A186" i="6"/>
  <c r="E185" i="6"/>
  <c r="D185" i="6"/>
  <c r="C185" i="6"/>
  <c r="B185" i="6"/>
  <c r="A185" i="6"/>
  <c r="E184" i="6"/>
  <c r="D184" i="6"/>
  <c r="C184" i="6"/>
  <c r="B184" i="6"/>
  <c r="A184" i="6"/>
  <c r="E183" i="6"/>
  <c r="D183" i="6"/>
  <c r="C183" i="6"/>
  <c r="B183" i="6"/>
  <c r="A183" i="6"/>
  <c r="E182" i="6"/>
  <c r="D182" i="6"/>
  <c r="C182" i="6"/>
  <c r="B182" i="6"/>
  <c r="A182" i="6"/>
  <c r="E181" i="6"/>
  <c r="D181" i="6"/>
  <c r="C181" i="6"/>
  <c r="B181" i="6"/>
  <c r="A181" i="6"/>
  <c r="E180" i="6"/>
  <c r="D180" i="6"/>
  <c r="C180" i="6"/>
  <c r="B180" i="6"/>
  <c r="A180" i="6"/>
  <c r="E179" i="6"/>
  <c r="D179" i="6"/>
  <c r="C179" i="6"/>
  <c r="B179" i="6"/>
  <c r="A179" i="6"/>
  <c r="E178" i="6"/>
  <c r="D178" i="6"/>
  <c r="C178" i="6"/>
  <c r="B178" i="6"/>
  <c r="A178" i="6"/>
  <c r="E177" i="6"/>
  <c r="D177" i="6"/>
  <c r="C177" i="6"/>
  <c r="B177" i="6"/>
  <c r="A177" i="6"/>
  <c r="E176" i="6"/>
  <c r="D176" i="6"/>
  <c r="C176" i="6"/>
  <c r="B176" i="6"/>
  <c r="A176" i="6"/>
  <c r="E175" i="6"/>
  <c r="D175" i="6"/>
  <c r="C175" i="6"/>
  <c r="B175" i="6"/>
  <c r="A175" i="6"/>
  <c r="E174" i="6"/>
  <c r="D174" i="6"/>
  <c r="C174" i="6"/>
  <c r="B174" i="6"/>
  <c r="A174" i="6"/>
  <c r="E173" i="6"/>
  <c r="D173" i="6"/>
  <c r="C173" i="6"/>
  <c r="B173" i="6"/>
  <c r="A173" i="6"/>
  <c r="E172" i="6"/>
  <c r="D172" i="6"/>
  <c r="C172" i="6"/>
  <c r="B172" i="6"/>
  <c r="A172" i="6"/>
  <c r="E171" i="6"/>
  <c r="D171" i="6"/>
  <c r="C171" i="6"/>
  <c r="B171" i="6"/>
  <c r="A171" i="6"/>
  <c r="E170" i="6"/>
  <c r="D170" i="6"/>
  <c r="C170" i="6"/>
  <c r="B170" i="6"/>
  <c r="A170" i="6"/>
  <c r="E169" i="6"/>
  <c r="D169" i="6"/>
  <c r="C169" i="6"/>
  <c r="B169" i="6"/>
  <c r="A169" i="6"/>
  <c r="E168" i="6"/>
  <c r="D168" i="6"/>
  <c r="C168" i="6"/>
  <c r="B168" i="6"/>
  <c r="A168" i="6"/>
  <c r="E167" i="6"/>
  <c r="D167" i="6"/>
  <c r="C167" i="6"/>
  <c r="B167" i="6"/>
  <c r="A167" i="6"/>
  <c r="E166" i="6"/>
  <c r="D166" i="6"/>
  <c r="C166" i="6"/>
  <c r="B166" i="6"/>
  <c r="A166" i="6"/>
  <c r="E165" i="6"/>
  <c r="D165" i="6"/>
  <c r="C165" i="6"/>
  <c r="B165" i="6"/>
  <c r="A165" i="6"/>
  <c r="E164" i="6"/>
  <c r="D164" i="6"/>
  <c r="C164" i="6"/>
  <c r="B164" i="6"/>
  <c r="A164" i="6"/>
  <c r="E163" i="6"/>
  <c r="D163" i="6"/>
  <c r="C163" i="6"/>
  <c r="B163" i="6"/>
  <c r="A163" i="6"/>
  <c r="E162" i="6"/>
  <c r="D162" i="6"/>
  <c r="C162" i="6"/>
  <c r="B162" i="6"/>
  <c r="A162" i="6"/>
  <c r="E161" i="6"/>
  <c r="D161" i="6"/>
  <c r="C161" i="6"/>
  <c r="B161" i="6"/>
  <c r="A161" i="6"/>
  <c r="E160" i="6"/>
  <c r="D160" i="6"/>
  <c r="C160" i="6"/>
  <c r="B160" i="6"/>
  <c r="A160" i="6"/>
  <c r="E159" i="6"/>
  <c r="D159" i="6"/>
  <c r="C159" i="6"/>
  <c r="B159" i="6"/>
  <c r="A159" i="6"/>
  <c r="E158" i="6"/>
  <c r="D158" i="6"/>
  <c r="C158" i="6"/>
  <c r="B158" i="6"/>
  <c r="A158" i="6"/>
  <c r="M157" i="6"/>
  <c r="L157" i="6"/>
  <c r="K157" i="6"/>
  <c r="J157" i="6"/>
  <c r="I157" i="6"/>
  <c r="E157" i="6"/>
  <c r="D157" i="6"/>
  <c r="C157" i="6"/>
  <c r="B157" i="6"/>
  <c r="A157" i="6"/>
  <c r="M156" i="6"/>
  <c r="L156" i="6"/>
  <c r="K156" i="6"/>
  <c r="J156" i="6"/>
  <c r="I156" i="6"/>
  <c r="E156" i="6"/>
  <c r="D156" i="6"/>
  <c r="C156" i="6"/>
  <c r="B156" i="6"/>
  <c r="A156" i="6"/>
  <c r="M155" i="6"/>
  <c r="L155" i="6"/>
  <c r="K155" i="6"/>
  <c r="J155" i="6"/>
  <c r="I155" i="6"/>
  <c r="E155" i="6"/>
  <c r="D155" i="6"/>
  <c r="C155" i="6"/>
  <c r="B155" i="6"/>
  <c r="A155" i="6"/>
  <c r="M154" i="6"/>
  <c r="L154" i="6"/>
  <c r="K154" i="6"/>
  <c r="J154" i="6"/>
  <c r="I154" i="6"/>
  <c r="E154" i="6"/>
  <c r="D154" i="6"/>
  <c r="C154" i="6"/>
  <c r="B154" i="6"/>
  <c r="A154" i="6"/>
  <c r="M153" i="6"/>
  <c r="L153" i="6"/>
  <c r="K153" i="6"/>
  <c r="J153" i="6"/>
  <c r="I153" i="6"/>
  <c r="E153" i="6"/>
  <c r="D153" i="6"/>
  <c r="C153" i="6"/>
  <c r="B153" i="6"/>
  <c r="A153" i="6"/>
  <c r="M152" i="6"/>
  <c r="L152" i="6"/>
  <c r="K152" i="6"/>
  <c r="J152" i="6"/>
  <c r="I152" i="6"/>
  <c r="E152" i="6"/>
  <c r="D152" i="6"/>
  <c r="C152" i="6"/>
  <c r="B152" i="6"/>
  <c r="A152" i="6"/>
  <c r="M151" i="6"/>
  <c r="L151" i="6"/>
  <c r="K151" i="6"/>
  <c r="J151" i="6"/>
  <c r="I151" i="6"/>
  <c r="E151" i="6"/>
  <c r="D151" i="6"/>
  <c r="C151" i="6"/>
  <c r="B151" i="6"/>
  <c r="A151" i="6"/>
  <c r="M150" i="6"/>
  <c r="L150" i="6"/>
  <c r="K150" i="6"/>
  <c r="J150" i="6"/>
  <c r="I150" i="6"/>
  <c r="E150" i="6"/>
  <c r="D150" i="6"/>
  <c r="C150" i="6"/>
  <c r="B150" i="6"/>
  <c r="A150" i="6"/>
  <c r="M149" i="6"/>
  <c r="L149" i="6"/>
  <c r="K149" i="6"/>
  <c r="J149" i="6"/>
  <c r="I149" i="6"/>
  <c r="E149" i="6"/>
  <c r="D149" i="6"/>
  <c r="C149" i="6"/>
  <c r="B149" i="6"/>
  <c r="A149" i="6"/>
  <c r="M148" i="6"/>
  <c r="L148" i="6"/>
  <c r="K148" i="6"/>
  <c r="J148" i="6"/>
  <c r="I148" i="6"/>
  <c r="E148" i="6"/>
  <c r="D148" i="6"/>
  <c r="C148" i="6"/>
  <c r="B148" i="6"/>
  <c r="A148" i="6"/>
  <c r="M147" i="6"/>
  <c r="L147" i="6"/>
  <c r="K147" i="6"/>
  <c r="J147" i="6"/>
  <c r="I147" i="6"/>
  <c r="E147" i="6"/>
  <c r="D147" i="6"/>
  <c r="C147" i="6"/>
  <c r="B147" i="6"/>
  <c r="A147" i="6"/>
  <c r="M146" i="6"/>
  <c r="L146" i="6"/>
  <c r="K146" i="6"/>
  <c r="J146" i="6"/>
  <c r="I146" i="6"/>
  <c r="E146" i="6"/>
  <c r="D146" i="6"/>
  <c r="C146" i="6"/>
  <c r="B146" i="6"/>
  <c r="A146" i="6"/>
  <c r="M145" i="6"/>
  <c r="L145" i="6"/>
  <c r="K145" i="6"/>
  <c r="J145" i="6"/>
  <c r="I145" i="6"/>
  <c r="E145" i="6"/>
  <c r="D145" i="6"/>
  <c r="C145" i="6"/>
  <c r="B145" i="6"/>
  <c r="A145" i="6"/>
  <c r="M144" i="6"/>
  <c r="L144" i="6"/>
  <c r="K144" i="6"/>
  <c r="J144" i="6"/>
  <c r="I144" i="6"/>
  <c r="E144" i="6"/>
  <c r="D144" i="6"/>
  <c r="C144" i="6"/>
  <c r="B144" i="6"/>
  <c r="A144" i="6"/>
  <c r="M143" i="6"/>
  <c r="L143" i="6"/>
  <c r="K143" i="6"/>
  <c r="J143" i="6"/>
  <c r="I143" i="6"/>
  <c r="E143" i="6"/>
  <c r="D143" i="6"/>
  <c r="C143" i="6"/>
  <c r="B143" i="6"/>
  <c r="A143" i="6"/>
  <c r="M142" i="6"/>
  <c r="L142" i="6"/>
  <c r="K142" i="6"/>
  <c r="J142" i="6"/>
  <c r="I142" i="6"/>
  <c r="E142" i="6"/>
  <c r="D142" i="6"/>
  <c r="C142" i="6"/>
  <c r="B142" i="6"/>
  <c r="A142" i="6"/>
  <c r="M141" i="6"/>
  <c r="L141" i="6"/>
  <c r="K141" i="6"/>
  <c r="J141" i="6"/>
  <c r="I141" i="6"/>
  <c r="E141" i="6"/>
  <c r="D141" i="6"/>
  <c r="C141" i="6"/>
  <c r="B141" i="6"/>
  <c r="A141" i="6"/>
  <c r="M140" i="6"/>
  <c r="L140" i="6"/>
  <c r="K140" i="6"/>
  <c r="J140" i="6"/>
  <c r="I140" i="6"/>
  <c r="E140" i="6"/>
  <c r="D140" i="6"/>
  <c r="C140" i="6"/>
  <c r="B140" i="6"/>
  <c r="A140" i="6"/>
  <c r="M139" i="6"/>
  <c r="L139" i="6"/>
  <c r="K139" i="6"/>
  <c r="J139" i="6"/>
  <c r="I139" i="6"/>
  <c r="E139" i="6"/>
  <c r="D139" i="6"/>
  <c r="C139" i="6"/>
  <c r="B139" i="6"/>
  <c r="A139" i="6"/>
  <c r="M138" i="6"/>
  <c r="L138" i="6"/>
  <c r="K138" i="6"/>
  <c r="J138" i="6"/>
  <c r="I138" i="6"/>
  <c r="E138" i="6"/>
  <c r="D138" i="6"/>
  <c r="C138" i="6"/>
  <c r="B138" i="6"/>
  <c r="A138" i="6"/>
  <c r="M137" i="6"/>
  <c r="L137" i="6"/>
  <c r="K137" i="6"/>
  <c r="J137" i="6"/>
  <c r="I137" i="6"/>
  <c r="E137" i="6"/>
  <c r="D137" i="6"/>
  <c r="C137" i="6"/>
  <c r="B137" i="6"/>
  <c r="A137" i="6"/>
  <c r="M136" i="6"/>
  <c r="L136" i="6"/>
  <c r="K136" i="6"/>
  <c r="J136" i="6"/>
  <c r="I136" i="6"/>
  <c r="E136" i="6"/>
  <c r="D136" i="6"/>
  <c r="C136" i="6"/>
  <c r="B136" i="6"/>
  <c r="A136" i="6"/>
  <c r="M135" i="6"/>
  <c r="L135" i="6"/>
  <c r="K135" i="6"/>
  <c r="J135" i="6"/>
  <c r="I135" i="6"/>
  <c r="E135" i="6"/>
  <c r="D135" i="6"/>
  <c r="C135" i="6"/>
  <c r="B135" i="6"/>
  <c r="A135" i="6"/>
  <c r="M134" i="6"/>
  <c r="L134" i="6"/>
  <c r="K134" i="6"/>
  <c r="J134" i="6"/>
  <c r="I134" i="6"/>
  <c r="E134" i="6"/>
  <c r="D134" i="6"/>
  <c r="C134" i="6"/>
  <c r="B134" i="6"/>
  <c r="A134" i="6"/>
  <c r="M133" i="6"/>
  <c r="L133" i="6"/>
  <c r="K133" i="6"/>
  <c r="J133" i="6"/>
  <c r="I133" i="6"/>
  <c r="E133" i="6"/>
  <c r="D133" i="6"/>
  <c r="C133" i="6"/>
  <c r="B133" i="6"/>
  <c r="A133" i="6"/>
  <c r="M132" i="6"/>
  <c r="L132" i="6"/>
  <c r="K132" i="6"/>
  <c r="J132" i="6"/>
  <c r="I132" i="6"/>
  <c r="E132" i="6"/>
  <c r="D132" i="6"/>
  <c r="C132" i="6"/>
  <c r="B132" i="6"/>
  <c r="A132" i="6"/>
  <c r="M131" i="6"/>
  <c r="L131" i="6"/>
  <c r="K131" i="6"/>
  <c r="J131" i="6"/>
  <c r="I131" i="6"/>
  <c r="E131" i="6"/>
  <c r="D131" i="6"/>
  <c r="C131" i="6"/>
  <c r="B131" i="6"/>
  <c r="A131" i="6"/>
  <c r="M130" i="6"/>
  <c r="L130" i="6"/>
  <c r="K130" i="6"/>
  <c r="J130" i="6"/>
  <c r="I130" i="6"/>
  <c r="E130" i="6"/>
  <c r="D130" i="6"/>
  <c r="C130" i="6"/>
  <c r="B130" i="6"/>
  <c r="A130" i="6"/>
  <c r="M129" i="6"/>
  <c r="L129" i="6"/>
  <c r="K129" i="6"/>
  <c r="J129" i="6"/>
  <c r="I129" i="6"/>
  <c r="E129" i="6"/>
  <c r="D129" i="6"/>
  <c r="C129" i="6"/>
  <c r="B129" i="6"/>
  <c r="A129" i="6"/>
  <c r="M128" i="6"/>
  <c r="L128" i="6"/>
  <c r="K128" i="6"/>
  <c r="J128" i="6"/>
  <c r="I128" i="6"/>
  <c r="E128" i="6"/>
  <c r="D128" i="6"/>
  <c r="C128" i="6"/>
  <c r="B128" i="6"/>
  <c r="A128" i="6"/>
  <c r="M127" i="6"/>
  <c r="L127" i="6"/>
  <c r="K127" i="6"/>
  <c r="J127" i="6"/>
  <c r="I127" i="6"/>
  <c r="E127" i="6"/>
  <c r="D127" i="6"/>
  <c r="C127" i="6"/>
  <c r="B127" i="6"/>
  <c r="A127" i="6"/>
  <c r="M126" i="6"/>
  <c r="L126" i="6"/>
  <c r="K126" i="6"/>
  <c r="J126" i="6"/>
  <c r="I126" i="6"/>
  <c r="E126" i="6"/>
  <c r="D126" i="6"/>
  <c r="C126" i="6"/>
  <c r="B126" i="6"/>
  <c r="A126" i="6"/>
  <c r="M125" i="6"/>
  <c r="L125" i="6"/>
  <c r="K125" i="6"/>
  <c r="J125" i="6"/>
  <c r="I125" i="6"/>
  <c r="E125" i="6"/>
  <c r="D125" i="6"/>
  <c r="C125" i="6"/>
  <c r="B125" i="6"/>
  <c r="A125" i="6"/>
  <c r="M124" i="6"/>
  <c r="L124" i="6"/>
  <c r="K124" i="6"/>
  <c r="J124" i="6"/>
  <c r="I124" i="6"/>
  <c r="E124" i="6"/>
  <c r="D124" i="6"/>
  <c r="C124" i="6"/>
  <c r="B124" i="6"/>
  <c r="A124" i="6"/>
  <c r="M123" i="6"/>
  <c r="L123" i="6"/>
  <c r="K123" i="6"/>
  <c r="J123" i="6"/>
  <c r="I123" i="6"/>
  <c r="E123" i="6"/>
  <c r="D123" i="6"/>
  <c r="C123" i="6"/>
  <c r="B123" i="6"/>
  <c r="A123" i="6"/>
  <c r="M122" i="6"/>
  <c r="L122" i="6"/>
  <c r="K122" i="6"/>
  <c r="J122" i="6"/>
  <c r="I122" i="6"/>
  <c r="E122" i="6"/>
  <c r="D122" i="6"/>
  <c r="C122" i="6"/>
  <c r="B122" i="6"/>
  <c r="A122" i="6"/>
  <c r="M121" i="6"/>
  <c r="L121" i="6"/>
  <c r="K121" i="6"/>
  <c r="J121" i="6"/>
  <c r="I121" i="6"/>
  <c r="E121" i="6"/>
  <c r="D121" i="6"/>
  <c r="C121" i="6"/>
  <c r="B121" i="6"/>
  <c r="A121" i="6"/>
  <c r="M120" i="6"/>
  <c r="L120" i="6"/>
  <c r="K120" i="6"/>
  <c r="J120" i="6"/>
  <c r="I120" i="6"/>
  <c r="E120" i="6"/>
  <c r="D120" i="6"/>
  <c r="C120" i="6"/>
  <c r="B120" i="6"/>
  <c r="A120" i="6"/>
  <c r="M119" i="6"/>
  <c r="L119" i="6"/>
  <c r="K119" i="6"/>
  <c r="J119" i="6"/>
  <c r="I119" i="6"/>
  <c r="E119" i="6"/>
  <c r="D119" i="6"/>
  <c r="C119" i="6"/>
  <c r="B119" i="6"/>
  <c r="A119" i="6"/>
  <c r="M118" i="6"/>
  <c r="L118" i="6"/>
  <c r="K118" i="6"/>
  <c r="J118" i="6"/>
  <c r="I118" i="6"/>
  <c r="E118" i="6"/>
  <c r="D118" i="6"/>
  <c r="C118" i="6"/>
  <c r="B118" i="6"/>
  <c r="A118" i="6"/>
  <c r="M117" i="6"/>
  <c r="L117" i="6"/>
  <c r="K117" i="6"/>
  <c r="J117" i="6"/>
  <c r="I117" i="6"/>
  <c r="E117" i="6"/>
  <c r="D117" i="6"/>
  <c r="C117" i="6"/>
  <c r="B117" i="6"/>
  <c r="A117" i="6"/>
  <c r="M116" i="6"/>
  <c r="L116" i="6"/>
  <c r="K116" i="6"/>
  <c r="J116" i="6"/>
  <c r="I116" i="6"/>
  <c r="E116" i="6"/>
  <c r="D116" i="6"/>
  <c r="C116" i="6"/>
  <c r="B116" i="6"/>
  <c r="A116" i="6"/>
  <c r="M115" i="6"/>
  <c r="L115" i="6"/>
  <c r="K115" i="6"/>
  <c r="J115" i="6"/>
  <c r="I115" i="6"/>
  <c r="E115" i="6"/>
  <c r="D115" i="6"/>
  <c r="C115" i="6"/>
  <c r="B115" i="6"/>
  <c r="A115" i="6"/>
  <c r="M114" i="6"/>
  <c r="L114" i="6"/>
  <c r="K114" i="6"/>
  <c r="J114" i="6"/>
  <c r="I114" i="6"/>
  <c r="E114" i="6"/>
  <c r="D114" i="6"/>
  <c r="C114" i="6"/>
  <c r="B114" i="6"/>
  <c r="A114" i="6"/>
  <c r="M113" i="6"/>
  <c r="L113" i="6"/>
  <c r="K113" i="6"/>
  <c r="J113" i="6"/>
  <c r="I113" i="6"/>
  <c r="E113" i="6"/>
  <c r="D113" i="6"/>
  <c r="C113" i="6"/>
  <c r="B113" i="6"/>
  <c r="A113" i="6"/>
  <c r="M112" i="6"/>
  <c r="L112" i="6"/>
  <c r="K112" i="6"/>
  <c r="J112" i="6"/>
  <c r="I112" i="6"/>
  <c r="E112" i="6"/>
  <c r="D112" i="6"/>
  <c r="C112" i="6"/>
  <c r="B112" i="6"/>
  <c r="A112" i="6"/>
  <c r="M111" i="6"/>
  <c r="L111" i="6"/>
  <c r="K111" i="6"/>
  <c r="J111" i="6"/>
  <c r="I111" i="6"/>
  <c r="E111" i="6"/>
  <c r="D111" i="6"/>
  <c r="C111" i="6"/>
  <c r="B111" i="6"/>
  <c r="A111" i="6"/>
  <c r="M110" i="6"/>
  <c r="L110" i="6"/>
  <c r="K110" i="6"/>
  <c r="J110" i="6"/>
  <c r="I110" i="6"/>
  <c r="E110" i="6"/>
  <c r="D110" i="6"/>
  <c r="C110" i="6"/>
  <c r="B110" i="6"/>
  <c r="A110" i="6"/>
  <c r="M109" i="6"/>
  <c r="L109" i="6"/>
  <c r="K109" i="6"/>
  <c r="J109" i="6"/>
  <c r="I109" i="6"/>
  <c r="E109" i="6"/>
  <c r="D109" i="6"/>
  <c r="C109" i="6"/>
  <c r="B109" i="6"/>
  <c r="A109" i="6"/>
  <c r="M108" i="6"/>
  <c r="L108" i="6"/>
  <c r="K108" i="6"/>
  <c r="J108" i="6"/>
  <c r="I108" i="6"/>
  <c r="E108" i="6"/>
  <c r="D108" i="6"/>
  <c r="C108" i="6"/>
  <c r="B108" i="6"/>
  <c r="A108" i="6"/>
  <c r="M107" i="6"/>
  <c r="L107" i="6"/>
  <c r="K107" i="6"/>
  <c r="J107" i="6"/>
  <c r="I107" i="6"/>
  <c r="E107" i="6"/>
  <c r="D107" i="6"/>
  <c r="C107" i="6"/>
  <c r="B107" i="6"/>
  <c r="A107" i="6"/>
  <c r="M106" i="6"/>
  <c r="L106" i="6"/>
  <c r="K106" i="6"/>
  <c r="J106" i="6"/>
  <c r="I106" i="6"/>
  <c r="E106" i="6"/>
  <c r="D106" i="6"/>
  <c r="C106" i="6"/>
  <c r="B106" i="6"/>
  <c r="A106" i="6"/>
  <c r="M105" i="6"/>
  <c r="L105" i="6"/>
  <c r="K105" i="6"/>
  <c r="J105" i="6"/>
  <c r="I105" i="6"/>
  <c r="E105" i="6"/>
  <c r="D105" i="6"/>
  <c r="C105" i="6"/>
  <c r="B105" i="6"/>
  <c r="A105" i="6"/>
  <c r="M104" i="6"/>
  <c r="L104" i="6"/>
  <c r="K104" i="6"/>
  <c r="J104" i="6"/>
  <c r="I104" i="6"/>
  <c r="E104" i="6"/>
  <c r="D104" i="6"/>
  <c r="C104" i="6"/>
  <c r="B104" i="6"/>
  <c r="A104" i="6"/>
  <c r="M103" i="6"/>
  <c r="L103" i="6"/>
  <c r="K103" i="6"/>
  <c r="J103" i="6"/>
  <c r="I103" i="6"/>
  <c r="E103" i="6"/>
  <c r="D103" i="6"/>
  <c r="C103" i="6"/>
  <c r="B103" i="6"/>
  <c r="A103" i="6"/>
  <c r="M102" i="6"/>
  <c r="L102" i="6"/>
  <c r="K102" i="6"/>
  <c r="J102" i="6"/>
  <c r="I102" i="6"/>
  <c r="E102" i="6"/>
  <c r="D102" i="6"/>
  <c r="C102" i="6"/>
  <c r="B102" i="6"/>
  <c r="A102" i="6"/>
  <c r="M101" i="6"/>
  <c r="L101" i="6"/>
  <c r="K101" i="6"/>
  <c r="J101" i="6"/>
  <c r="I101" i="6"/>
  <c r="E101" i="6"/>
  <c r="D101" i="6"/>
  <c r="C101" i="6"/>
  <c r="B101" i="6"/>
  <c r="A101" i="6"/>
  <c r="M100" i="6"/>
  <c r="L100" i="6"/>
  <c r="K100" i="6"/>
  <c r="J100" i="6"/>
  <c r="I100" i="6"/>
  <c r="E100" i="6"/>
  <c r="D100" i="6"/>
  <c r="C100" i="6"/>
  <c r="B100" i="6"/>
  <c r="A100" i="6"/>
  <c r="M99" i="6"/>
  <c r="L99" i="6"/>
  <c r="K99" i="6"/>
  <c r="J99" i="6"/>
  <c r="I99" i="6"/>
  <c r="E99" i="6"/>
  <c r="D99" i="6"/>
  <c r="C99" i="6"/>
  <c r="B99" i="6"/>
  <c r="A99" i="6"/>
  <c r="M98" i="6"/>
  <c r="L98" i="6"/>
  <c r="K98" i="6"/>
  <c r="J98" i="6"/>
  <c r="I98" i="6"/>
  <c r="E98" i="6"/>
  <c r="D98" i="6"/>
  <c r="C98" i="6"/>
  <c r="B98" i="6"/>
  <c r="A98" i="6"/>
  <c r="M97" i="6"/>
  <c r="L97" i="6"/>
  <c r="K97" i="6"/>
  <c r="J97" i="6"/>
  <c r="I97" i="6"/>
  <c r="E97" i="6"/>
  <c r="D97" i="6"/>
  <c r="C97" i="6"/>
  <c r="B97" i="6"/>
  <c r="A97" i="6"/>
  <c r="M96" i="6"/>
  <c r="L96" i="6"/>
  <c r="K96" i="6"/>
  <c r="J96" i="6"/>
  <c r="I96" i="6"/>
  <c r="E96" i="6"/>
  <c r="D96" i="6"/>
  <c r="C96" i="6"/>
  <c r="B96" i="6"/>
  <c r="A96" i="6"/>
  <c r="M95" i="6"/>
  <c r="L95" i="6"/>
  <c r="K95" i="6"/>
  <c r="J95" i="6"/>
  <c r="I95" i="6"/>
  <c r="E95" i="6"/>
  <c r="D95" i="6"/>
  <c r="C95" i="6"/>
  <c r="B95" i="6"/>
  <c r="A95" i="6"/>
  <c r="M94" i="6"/>
  <c r="L94" i="6"/>
  <c r="K94" i="6"/>
  <c r="J94" i="6"/>
  <c r="I94" i="6"/>
  <c r="E94" i="6"/>
  <c r="D94" i="6"/>
  <c r="C94" i="6"/>
  <c r="B94" i="6"/>
  <c r="A94" i="6"/>
  <c r="M93" i="6"/>
  <c r="L93" i="6"/>
  <c r="K93" i="6"/>
  <c r="J93" i="6"/>
  <c r="I93" i="6"/>
  <c r="E93" i="6"/>
  <c r="D93" i="6"/>
  <c r="C93" i="6"/>
  <c r="B93" i="6"/>
  <c r="A93" i="6"/>
  <c r="M92" i="6"/>
  <c r="L92" i="6"/>
  <c r="K92" i="6"/>
  <c r="J92" i="6"/>
  <c r="I92" i="6"/>
  <c r="E92" i="6"/>
  <c r="D92" i="6"/>
  <c r="C92" i="6"/>
  <c r="B92" i="6"/>
  <c r="A92" i="6"/>
  <c r="M91" i="6"/>
  <c r="L91" i="6"/>
  <c r="K91" i="6"/>
  <c r="J91" i="6"/>
  <c r="I91" i="6"/>
  <c r="E91" i="6"/>
  <c r="D91" i="6"/>
  <c r="C91" i="6"/>
  <c r="B91" i="6"/>
  <c r="A91" i="6"/>
  <c r="M90" i="6"/>
  <c r="L90" i="6"/>
  <c r="K90" i="6"/>
  <c r="J90" i="6"/>
  <c r="I90" i="6"/>
  <c r="E90" i="6"/>
  <c r="D90" i="6"/>
  <c r="C90" i="6"/>
  <c r="B90" i="6"/>
  <c r="A90" i="6"/>
  <c r="M89" i="6"/>
  <c r="L89" i="6"/>
  <c r="K89" i="6"/>
  <c r="J89" i="6"/>
  <c r="I89" i="6"/>
  <c r="E89" i="6"/>
  <c r="D89" i="6"/>
  <c r="C89" i="6"/>
  <c r="B89" i="6"/>
  <c r="A89" i="6"/>
  <c r="M88" i="6"/>
  <c r="L88" i="6"/>
  <c r="K88" i="6"/>
  <c r="J88" i="6"/>
  <c r="I88" i="6"/>
  <c r="E88" i="6"/>
  <c r="D88" i="6"/>
  <c r="C88" i="6"/>
  <c r="B88" i="6"/>
  <c r="A88" i="6"/>
  <c r="M87" i="6"/>
  <c r="L87" i="6"/>
  <c r="K87" i="6"/>
  <c r="J87" i="6"/>
  <c r="I87" i="6"/>
  <c r="E87" i="6"/>
  <c r="D87" i="6"/>
  <c r="C87" i="6"/>
  <c r="B87" i="6"/>
  <c r="A87" i="6"/>
  <c r="M86" i="6"/>
  <c r="L86" i="6"/>
  <c r="K86" i="6"/>
  <c r="J86" i="6"/>
  <c r="I86" i="6"/>
  <c r="E86" i="6"/>
  <c r="D86" i="6"/>
  <c r="C86" i="6"/>
  <c r="B86" i="6"/>
  <c r="A86" i="6"/>
  <c r="M85" i="6"/>
  <c r="L85" i="6"/>
  <c r="K85" i="6"/>
  <c r="J85" i="6"/>
  <c r="I85" i="6"/>
  <c r="E85" i="6"/>
  <c r="D85" i="6"/>
  <c r="C85" i="6"/>
  <c r="B85" i="6"/>
  <c r="A85" i="6"/>
  <c r="M84" i="6"/>
  <c r="L84" i="6"/>
  <c r="K84" i="6"/>
  <c r="J84" i="6"/>
  <c r="I84" i="6"/>
  <c r="E84" i="6"/>
  <c r="D84" i="6"/>
  <c r="C84" i="6"/>
  <c r="B84" i="6"/>
  <c r="A84" i="6"/>
  <c r="M83" i="6"/>
  <c r="L83" i="6"/>
  <c r="K83" i="6"/>
  <c r="J83" i="6"/>
  <c r="I83" i="6"/>
  <c r="E83" i="6"/>
  <c r="D83" i="6"/>
  <c r="C83" i="6"/>
  <c r="B83" i="6"/>
  <c r="A83" i="6"/>
  <c r="M82" i="6"/>
  <c r="L82" i="6"/>
  <c r="K82" i="6"/>
  <c r="J82" i="6"/>
  <c r="I82" i="6"/>
  <c r="E82" i="6"/>
  <c r="D82" i="6"/>
  <c r="C82" i="6"/>
  <c r="B82" i="6"/>
  <c r="A82" i="6"/>
  <c r="M81" i="6"/>
  <c r="L81" i="6"/>
  <c r="K81" i="6"/>
  <c r="J81" i="6"/>
  <c r="I81" i="6"/>
  <c r="E81" i="6"/>
  <c r="D81" i="6"/>
  <c r="C81" i="6"/>
  <c r="B81" i="6"/>
  <c r="A81" i="6"/>
  <c r="M80" i="6"/>
  <c r="L80" i="6"/>
  <c r="K80" i="6"/>
  <c r="J80" i="6"/>
  <c r="I80" i="6"/>
  <c r="E80" i="6"/>
  <c r="D80" i="6"/>
  <c r="C80" i="6"/>
  <c r="B80" i="6"/>
  <c r="A80" i="6"/>
  <c r="M79" i="6"/>
  <c r="L79" i="6"/>
  <c r="K79" i="6"/>
  <c r="J79" i="6"/>
  <c r="I79" i="6"/>
  <c r="E79" i="6"/>
  <c r="D79" i="6"/>
  <c r="C79" i="6"/>
  <c r="B79" i="6"/>
  <c r="A79" i="6"/>
  <c r="M78" i="6"/>
  <c r="L78" i="6"/>
  <c r="K78" i="6"/>
  <c r="J78" i="6"/>
  <c r="I78" i="6"/>
  <c r="E78" i="6"/>
  <c r="D78" i="6"/>
  <c r="C78" i="6"/>
  <c r="B78" i="6"/>
  <c r="A78" i="6"/>
  <c r="M77" i="6"/>
  <c r="L77" i="6"/>
  <c r="K77" i="6"/>
  <c r="J77" i="6"/>
  <c r="I77" i="6"/>
  <c r="E77" i="6"/>
  <c r="D77" i="6"/>
  <c r="C77" i="6"/>
  <c r="B77" i="6"/>
  <c r="A77" i="6"/>
  <c r="M76" i="6"/>
  <c r="L76" i="6"/>
  <c r="K76" i="6"/>
  <c r="J76" i="6"/>
  <c r="I76" i="6"/>
  <c r="E76" i="6"/>
  <c r="D76" i="6"/>
  <c r="C76" i="6"/>
  <c r="B76" i="6"/>
  <c r="A76" i="6"/>
  <c r="M75" i="6"/>
  <c r="L75" i="6"/>
  <c r="K75" i="6"/>
  <c r="J75" i="6"/>
  <c r="I75" i="6"/>
  <c r="E75" i="6"/>
  <c r="D75" i="6"/>
  <c r="C75" i="6"/>
  <c r="B75" i="6"/>
  <c r="A75" i="6"/>
  <c r="M74" i="6"/>
  <c r="L74" i="6"/>
  <c r="K74" i="6"/>
  <c r="J74" i="6"/>
  <c r="I74" i="6"/>
  <c r="E74" i="6"/>
  <c r="D74" i="6"/>
  <c r="C74" i="6"/>
  <c r="B74" i="6"/>
  <c r="A74" i="6"/>
  <c r="M73" i="6"/>
  <c r="L73" i="6"/>
  <c r="K73" i="6"/>
  <c r="J73" i="6"/>
  <c r="I73" i="6"/>
  <c r="E73" i="6"/>
  <c r="D73" i="6"/>
  <c r="C73" i="6"/>
  <c r="B73" i="6"/>
  <c r="A73" i="6"/>
  <c r="M72" i="6"/>
  <c r="L72" i="6"/>
  <c r="K72" i="6"/>
  <c r="J72" i="6"/>
  <c r="I72" i="6"/>
  <c r="E72" i="6"/>
  <c r="D72" i="6"/>
  <c r="C72" i="6"/>
  <c r="B72" i="6"/>
  <c r="A72" i="6"/>
  <c r="M71" i="6"/>
  <c r="L71" i="6"/>
  <c r="K71" i="6"/>
  <c r="J71" i="6"/>
  <c r="I71" i="6"/>
  <c r="E71" i="6"/>
  <c r="D71" i="6"/>
  <c r="C71" i="6"/>
  <c r="B71" i="6"/>
  <c r="A71" i="6"/>
  <c r="M70" i="6"/>
  <c r="L70" i="6"/>
  <c r="K70" i="6"/>
  <c r="J70" i="6"/>
  <c r="I70" i="6"/>
  <c r="E70" i="6"/>
  <c r="D70" i="6"/>
  <c r="C70" i="6"/>
  <c r="B70" i="6"/>
  <c r="A70" i="6"/>
  <c r="M69" i="6"/>
  <c r="L69" i="6"/>
  <c r="K69" i="6"/>
  <c r="J69" i="6"/>
  <c r="I69" i="6"/>
  <c r="E69" i="6"/>
  <c r="D69" i="6"/>
  <c r="C69" i="6"/>
  <c r="B69" i="6"/>
  <c r="A69" i="6"/>
  <c r="M68" i="6"/>
  <c r="L68" i="6"/>
  <c r="K68" i="6"/>
  <c r="J68" i="6"/>
  <c r="I68" i="6"/>
  <c r="E68" i="6"/>
  <c r="D68" i="6"/>
  <c r="C68" i="6"/>
  <c r="B68" i="6"/>
  <c r="A68" i="6"/>
  <c r="M67" i="6"/>
  <c r="L67" i="6"/>
  <c r="K67" i="6"/>
  <c r="J67" i="6"/>
  <c r="I67" i="6"/>
  <c r="E67" i="6"/>
  <c r="D67" i="6"/>
  <c r="C67" i="6"/>
  <c r="B67" i="6"/>
  <c r="A67" i="6"/>
  <c r="M66" i="6"/>
  <c r="L66" i="6"/>
  <c r="K66" i="6"/>
  <c r="J66" i="6"/>
  <c r="I66" i="6"/>
  <c r="E66" i="6"/>
  <c r="D66" i="6"/>
  <c r="C66" i="6"/>
  <c r="B66" i="6"/>
  <c r="A66" i="6"/>
  <c r="M65" i="6"/>
  <c r="L65" i="6"/>
  <c r="K65" i="6"/>
  <c r="J65" i="6"/>
  <c r="I65" i="6"/>
  <c r="E65" i="6"/>
  <c r="D65" i="6"/>
  <c r="C65" i="6"/>
  <c r="B65" i="6"/>
  <c r="A65" i="6"/>
  <c r="M64" i="6"/>
  <c r="L64" i="6"/>
  <c r="K64" i="6"/>
  <c r="J64" i="6"/>
  <c r="I64" i="6"/>
  <c r="E64" i="6"/>
  <c r="D64" i="6"/>
  <c r="C64" i="6"/>
  <c r="B64" i="6"/>
  <c r="A64" i="6"/>
  <c r="M63" i="6"/>
  <c r="L63" i="6"/>
  <c r="K63" i="6"/>
  <c r="J63" i="6"/>
  <c r="I63" i="6"/>
  <c r="E63" i="6"/>
  <c r="D63" i="6"/>
  <c r="C63" i="6"/>
  <c r="B63" i="6"/>
  <c r="A63" i="6"/>
  <c r="M62" i="6"/>
  <c r="L62" i="6"/>
  <c r="K62" i="6"/>
  <c r="J62" i="6"/>
  <c r="I62" i="6"/>
  <c r="E62" i="6"/>
  <c r="D62" i="6"/>
  <c r="C62" i="6"/>
  <c r="B62" i="6"/>
  <c r="A62" i="6"/>
  <c r="M61" i="6"/>
  <c r="L61" i="6"/>
  <c r="K61" i="6"/>
  <c r="J61" i="6"/>
  <c r="I61" i="6"/>
  <c r="E61" i="6"/>
  <c r="D61" i="6"/>
  <c r="C61" i="6"/>
  <c r="B61" i="6"/>
  <c r="A61" i="6"/>
  <c r="M60" i="6"/>
  <c r="L60" i="6"/>
  <c r="K60" i="6"/>
  <c r="J60" i="6"/>
  <c r="I60" i="6"/>
  <c r="E60" i="6"/>
  <c r="D60" i="6"/>
  <c r="C60" i="6"/>
  <c r="B60" i="6"/>
  <c r="A60" i="6"/>
  <c r="M59" i="6"/>
  <c r="L59" i="6"/>
  <c r="K59" i="6"/>
  <c r="J59" i="6"/>
  <c r="I59" i="6"/>
  <c r="E59" i="6"/>
  <c r="D59" i="6"/>
  <c r="C59" i="6"/>
  <c r="B59" i="6"/>
  <c r="A59" i="6"/>
  <c r="M58" i="6"/>
  <c r="L58" i="6"/>
  <c r="K58" i="6"/>
  <c r="J58" i="6"/>
  <c r="I58" i="6"/>
  <c r="E58" i="6"/>
  <c r="D58" i="6"/>
  <c r="C58" i="6"/>
  <c r="B58" i="6"/>
  <c r="A58" i="6"/>
  <c r="M57" i="6"/>
  <c r="L57" i="6"/>
  <c r="K57" i="6"/>
  <c r="J57" i="6"/>
  <c r="I57" i="6"/>
  <c r="E57" i="6"/>
  <c r="D57" i="6"/>
  <c r="C57" i="6"/>
  <c r="B57" i="6"/>
  <c r="A57" i="6"/>
  <c r="M56" i="6"/>
  <c r="L56" i="6"/>
  <c r="K56" i="6"/>
  <c r="J56" i="6"/>
  <c r="I56" i="6"/>
  <c r="E56" i="6"/>
  <c r="D56" i="6"/>
  <c r="C56" i="6"/>
  <c r="B56" i="6"/>
  <c r="A56" i="6"/>
  <c r="M55" i="6"/>
  <c r="L55" i="6"/>
  <c r="K55" i="6"/>
  <c r="J55" i="6"/>
  <c r="I55" i="6"/>
  <c r="E55" i="6"/>
  <c r="D55" i="6"/>
  <c r="C55" i="6"/>
  <c r="B55" i="6"/>
  <c r="A55" i="6"/>
  <c r="M54" i="6"/>
  <c r="L54" i="6"/>
  <c r="K54" i="6"/>
  <c r="J54" i="6"/>
  <c r="I54" i="6"/>
  <c r="E54" i="6"/>
  <c r="D54" i="6"/>
  <c r="C54" i="6"/>
  <c r="B54" i="6"/>
  <c r="A54" i="6"/>
  <c r="M53" i="6"/>
  <c r="L53" i="6"/>
  <c r="K53" i="6"/>
  <c r="J53" i="6"/>
  <c r="I53" i="6"/>
  <c r="E53" i="6"/>
  <c r="D53" i="6"/>
  <c r="C53" i="6"/>
  <c r="B53" i="6"/>
  <c r="A53" i="6"/>
  <c r="M52" i="6"/>
  <c r="L52" i="6"/>
  <c r="K52" i="6"/>
  <c r="J52" i="6"/>
  <c r="I52" i="6"/>
  <c r="E52" i="6"/>
  <c r="D52" i="6"/>
  <c r="C52" i="6"/>
  <c r="B52" i="6"/>
  <c r="A52" i="6"/>
  <c r="M51" i="6"/>
  <c r="L51" i="6"/>
  <c r="K51" i="6"/>
  <c r="J51" i="6"/>
  <c r="I51" i="6"/>
  <c r="E51" i="6"/>
  <c r="D51" i="6"/>
  <c r="C51" i="6"/>
  <c r="B51" i="6"/>
  <c r="A51" i="6"/>
  <c r="M50" i="6"/>
  <c r="L50" i="6"/>
  <c r="K50" i="6"/>
  <c r="J50" i="6"/>
  <c r="I50" i="6"/>
  <c r="E50" i="6"/>
  <c r="D50" i="6"/>
  <c r="C50" i="6"/>
  <c r="B50" i="6"/>
  <c r="A50" i="6"/>
  <c r="M49" i="6"/>
  <c r="L49" i="6"/>
  <c r="K49" i="6"/>
  <c r="J49" i="6"/>
  <c r="I49" i="6"/>
  <c r="E49" i="6"/>
  <c r="D49" i="6"/>
  <c r="C49" i="6"/>
  <c r="B49" i="6"/>
  <c r="A49" i="6"/>
  <c r="M48" i="6"/>
  <c r="L48" i="6"/>
  <c r="K48" i="6"/>
  <c r="J48" i="6"/>
  <c r="I48" i="6"/>
  <c r="E48" i="6"/>
  <c r="D48" i="6"/>
  <c r="C48" i="6"/>
  <c r="B48" i="6"/>
  <c r="A48" i="6"/>
  <c r="M47" i="6"/>
  <c r="L47" i="6"/>
  <c r="K47" i="6"/>
  <c r="J47" i="6"/>
  <c r="I47" i="6"/>
  <c r="E47" i="6"/>
  <c r="D47" i="6"/>
  <c r="C47" i="6"/>
  <c r="B47" i="6"/>
  <c r="A47" i="6"/>
  <c r="M46" i="6"/>
  <c r="L46" i="6"/>
  <c r="K46" i="6"/>
  <c r="J46" i="6"/>
  <c r="I46" i="6"/>
  <c r="E46" i="6"/>
  <c r="D46" i="6"/>
  <c r="C46" i="6"/>
  <c r="B46" i="6"/>
  <c r="A46" i="6"/>
  <c r="M45" i="6"/>
  <c r="L45" i="6"/>
  <c r="K45" i="6"/>
  <c r="J45" i="6"/>
  <c r="I45" i="6"/>
  <c r="E45" i="6"/>
  <c r="D45" i="6"/>
  <c r="C45" i="6"/>
  <c r="B45" i="6"/>
  <c r="A45" i="6"/>
  <c r="M44" i="6"/>
  <c r="L44" i="6"/>
  <c r="K44" i="6"/>
  <c r="J44" i="6"/>
  <c r="I44" i="6"/>
  <c r="E44" i="6"/>
  <c r="D44" i="6"/>
  <c r="C44" i="6"/>
  <c r="B44" i="6"/>
  <c r="A44" i="6"/>
  <c r="M43" i="6"/>
  <c r="L43" i="6"/>
  <c r="K43" i="6"/>
  <c r="J43" i="6"/>
  <c r="I43" i="6"/>
  <c r="E43" i="6"/>
  <c r="D43" i="6"/>
  <c r="C43" i="6"/>
  <c r="B43" i="6"/>
  <c r="A43" i="6"/>
  <c r="M42" i="6"/>
  <c r="L42" i="6"/>
  <c r="K42" i="6"/>
  <c r="J42" i="6"/>
  <c r="I42" i="6"/>
  <c r="E42" i="6"/>
  <c r="D42" i="6"/>
  <c r="C42" i="6"/>
  <c r="B42" i="6"/>
  <c r="A42" i="6"/>
  <c r="M41" i="6"/>
  <c r="L41" i="6"/>
  <c r="K41" i="6"/>
  <c r="J41" i="6"/>
  <c r="I41" i="6"/>
  <c r="E41" i="6"/>
  <c r="D41" i="6"/>
  <c r="C41" i="6"/>
  <c r="B41" i="6"/>
  <c r="A41" i="6"/>
  <c r="M40" i="6"/>
  <c r="L40" i="6"/>
  <c r="K40" i="6"/>
  <c r="J40" i="6"/>
  <c r="I40" i="6"/>
  <c r="E40" i="6"/>
  <c r="D40" i="6"/>
  <c r="C40" i="6"/>
  <c r="B40" i="6"/>
  <c r="A40" i="6"/>
  <c r="M39" i="6"/>
  <c r="L39" i="6"/>
  <c r="K39" i="6"/>
  <c r="J39" i="6"/>
  <c r="I39" i="6"/>
  <c r="E39" i="6"/>
  <c r="D39" i="6"/>
  <c r="C39" i="6"/>
  <c r="B39" i="6"/>
  <c r="A39" i="6"/>
  <c r="M38" i="6"/>
  <c r="L38" i="6"/>
  <c r="K38" i="6"/>
  <c r="J38" i="6"/>
  <c r="I38" i="6"/>
  <c r="E38" i="6"/>
  <c r="D38" i="6"/>
  <c r="C38" i="6"/>
  <c r="B38" i="6"/>
  <c r="A38" i="6"/>
  <c r="M37" i="6"/>
  <c r="L37" i="6"/>
  <c r="K37" i="6"/>
  <c r="J37" i="6"/>
  <c r="I37" i="6"/>
  <c r="E37" i="6"/>
  <c r="D37" i="6"/>
  <c r="C37" i="6"/>
  <c r="B37" i="6"/>
  <c r="A37" i="6"/>
  <c r="M36" i="6"/>
  <c r="L36" i="6"/>
  <c r="K36" i="6"/>
  <c r="J36" i="6"/>
  <c r="I36" i="6"/>
  <c r="E36" i="6"/>
  <c r="D36" i="6"/>
  <c r="C36" i="6"/>
  <c r="B36" i="6"/>
  <c r="A36" i="6"/>
  <c r="M35" i="6"/>
  <c r="L35" i="6"/>
  <c r="K35" i="6"/>
  <c r="J35" i="6"/>
  <c r="I35" i="6"/>
  <c r="E35" i="6"/>
  <c r="D35" i="6"/>
  <c r="C35" i="6"/>
  <c r="B35" i="6"/>
  <c r="A35" i="6"/>
  <c r="M34" i="6"/>
  <c r="L34" i="6"/>
  <c r="K34" i="6"/>
  <c r="J34" i="6"/>
  <c r="I34" i="6"/>
  <c r="E34" i="6"/>
  <c r="D34" i="6"/>
  <c r="C34" i="6"/>
  <c r="B34" i="6"/>
  <c r="A34" i="6"/>
  <c r="M33" i="6"/>
  <c r="L33" i="6"/>
  <c r="K33" i="6"/>
  <c r="J33" i="6"/>
  <c r="I33" i="6"/>
  <c r="E33" i="6"/>
  <c r="D33" i="6"/>
  <c r="C33" i="6"/>
  <c r="B33" i="6"/>
  <c r="A33" i="6"/>
  <c r="M32" i="6"/>
  <c r="L32" i="6"/>
  <c r="K32" i="6"/>
  <c r="J32" i="6"/>
  <c r="I32" i="6"/>
  <c r="E32" i="6"/>
  <c r="D32" i="6"/>
  <c r="C32" i="6"/>
  <c r="B32" i="6"/>
  <c r="A32" i="6"/>
  <c r="M31" i="6"/>
  <c r="L31" i="6"/>
  <c r="K31" i="6"/>
  <c r="J31" i="6"/>
  <c r="I31" i="6"/>
  <c r="E31" i="6"/>
  <c r="D31" i="6"/>
  <c r="C31" i="6"/>
  <c r="B31" i="6"/>
  <c r="A31" i="6"/>
  <c r="M30" i="6"/>
  <c r="L30" i="6"/>
  <c r="K30" i="6"/>
  <c r="J30" i="6"/>
  <c r="I30" i="6"/>
  <c r="E30" i="6"/>
  <c r="D30" i="6"/>
  <c r="C30" i="6"/>
  <c r="B30" i="6"/>
  <c r="A30" i="6"/>
  <c r="M29" i="6"/>
  <c r="L29" i="6"/>
  <c r="K29" i="6"/>
  <c r="J29" i="6"/>
  <c r="I29" i="6"/>
  <c r="E29" i="6"/>
  <c r="D29" i="6"/>
  <c r="C29" i="6"/>
  <c r="B29" i="6"/>
  <c r="A29" i="6"/>
  <c r="M28" i="6"/>
  <c r="L28" i="6"/>
  <c r="K28" i="6"/>
  <c r="J28" i="6"/>
  <c r="I28" i="6"/>
  <c r="E28" i="6"/>
  <c r="D28" i="6"/>
  <c r="C28" i="6"/>
  <c r="B28" i="6"/>
  <c r="A28" i="6"/>
  <c r="M27" i="6"/>
  <c r="L27" i="6"/>
  <c r="K27" i="6"/>
  <c r="J27" i="6"/>
  <c r="I27" i="6"/>
  <c r="E27" i="6"/>
  <c r="D27" i="6"/>
  <c r="C27" i="6"/>
  <c r="B27" i="6"/>
  <c r="A27" i="6"/>
  <c r="M26" i="6"/>
  <c r="L26" i="6"/>
  <c r="K26" i="6"/>
  <c r="J26" i="6"/>
  <c r="I26" i="6"/>
  <c r="E26" i="6"/>
  <c r="D26" i="6"/>
  <c r="C26" i="6"/>
  <c r="B26" i="6"/>
  <c r="A26" i="6"/>
  <c r="M25" i="6"/>
  <c r="L25" i="6"/>
  <c r="K25" i="6"/>
  <c r="J25" i="6"/>
  <c r="I25" i="6"/>
  <c r="E25" i="6"/>
  <c r="D25" i="6"/>
  <c r="C25" i="6"/>
  <c r="B25" i="6"/>
  <c r="A25" i="6"/>
  <c r="M24" i="6"/>
  <c r="L24" i="6"/>
  <c r="K24" i="6"/>
  <c r="J24" i="6"/>
  <c r="I24" i="6"/>
  <c r="E24" i="6"/>
  <c r="D24" i="6"/>
  <c r="C24" i="6"/>
  <c r="B24" i="6"/>
  <c r="A24" i="6"/>
  <c r="M23" i="6"/>
  <c r="L23" i="6"/>
  <c r="K23" i="6"/>
  <c r="J23" i="6"/>
  <c r="I23" i="6"/>
  <c r="E23" i="6"/>
  <c r="D23" i="6"/>
  <c r="C23" i="6"/>
  <c r="B23" i="6"/>
  <c r="A23" i="6"/>
  <c r="M22" i="6"/>
  <c r="L22" i="6"/>
  <c r="K22" i="6"/>
  <c r="J22" i="6"/>
  <c r="I22" i="6"/>
  <c r="E22" i="6"/>
  <c r="D22" i="6"/>
  <c r="C22" i="6"/>
  <c r="B22" i="6"/>
  <c r="A22" i="6"/>
  <c r="M21" i="6"/>
  <c r="L21" i="6"/>
  <c r="K21" i="6"/>
  <c r="J21" i="6"/>
  <c r="I21" i="6"/>
  <c r="E21" i="6"/>
  <c r="D21" i="6"/>
  <c r="C21" i="6"/>
  <c r="B21" i="6"/>
  <c r="A21" i="6"/>
  <c r="M20" i="6"/>
  <c r="L20" i="6"/>
  <c r="K20" i="6"/>
  <c r="J20" i="6"/>
  <c r="I20" i="6"/>
  <c r="E20" i="6"/>
  <c r="D20" i="6"/>
  <c r="C20" i="6"/>
  <c r="B20" i="6"/>
  <c r="A20" i="6"/>
  <c r="M19" i="6"/>
  <c r="L19" i="6"/>
  <c r="K19" i="6"/>
  <c r="J19" i="6"/>
  <c r="I19" i="6"/>
  <c r="E19" i="6"/>
  <c r="D19" i="6"/>
  <c r="C19" i="6"/>
  <c r="B19" i="6"/>
  <c r="A19" i="6"/>
  <c r="M18" i="6"/>
  <c r="L18" i="6"/>
  <c r="K18" i="6"/>
  <c r="J18" i="6"/>
  <c r="I18" i="6"/>
  <c r="E18" i="6"/>
  <c r="D18" i="6"/>
  <c r="C18" i="6"/>
  <c r="B18" i="6"/>
  <c r="A18" i="6"/>
  <c r="P17" i="6"/>
  <c r="M17" i="6"/>
  <c r="L17" i="6"/>
  <c r="K17" i="6"/>
  <c r="J17" i="6"/>
  <c r="I17" i="6"/>
  <c r="E17" i="6"/>
  <c r="D17" i="6"/>
  <c r="C17" i="6"/>
  <c r="B17" i="6"/>
  <c r="A17" i="6"/>
  <c r="P16" i="6"/>
  <c r="M16" i="6"/>
  <c r="L16" i="6"/>
  <c r="K16" i="6"/>
  <c r="J16" i="6"/>
  <c r="I16" i="6"/>
  <c r="E16" i="6"/>
  <c r="D16" i="6"/>
  <c r="C16" i="6"/>
  <c r="B16" i="6"/>
  <c r="A16" i="6"/>
  <c r="P15" i="6"/>
  <c r="M15" i="6"/>
  <c r="L15" i="6"/>
  <c r="K15" i="6"/>
  <c r="J15" i="6"/>
  <c r="I15" i="6"/>
  <c r="E15" i="6"/>
  <c r="D15" i="6"/>
  <c r="C15" i="6"/>
  <c r="B15" i="6"/>
  <c r="A15" i="6"/>
  <c r="P14" i="6"/>
  <c r="M14" i="6"/>
  <c r="L14" i="6"/>
  <c r="K14" i="6"/>
  <c r="J14" i="6"/>
  <c r="I14" i="6"/>
  <c r="E14" i="6"/>
  <c r="D14" i="6"/>
  <c r="C14" i="6"/>
  <c r="B14" i="6"/>
  <c r="A14" i="6"/>
  <c r="P13" i="6"/>
  <c r="M13" i="6"/>
  <c r="L13" i="6"/>
  <c r="K13" i="6"/>
  <c r="J13" i="6"/>
  <c r="I13" i="6"/>
  <c r="E13" i="6"/>
  <c r="D13" i="6"/>
  <c r="C13" i="6"/>
  <c r="B13" i="6"/>
  <c r="A13" i="6"/>
  <c r="P12" i="6"/>
  <c r="M12" i="6"/>
  <c r="L12" i="6"/>
  <c r="K12" i="6"/>
  <c r="J12" i="6"/>
  <c r="I12" i="6"/>
  <c r="E12" i="6"/>
  <c r="D12" i="6"/>
  <c r="C12" i="6"/>
  <c r="B12" i="6"/>
  <c r="A12" i="6"/>
  <c r="P11" i="6"/>
  <c r="M11" i="6"/>
  <c r="L11" i="6"/>
  <c r="K11" i="6"/>
  <c r="J11" i="6"/>
  <c r="I11" i="6"/>
  <c r="E11" i="6"/>
  <c r="D11" i="6"/>
  <c r="C11" i="6"/>
  <c r="B11" i="6"/>
  <c r="A11" i="6"/>
  <c r="P10" i="6"/>
  <c r="M10" i="6"/>
  <c r="L10" i="6"/>
  <c r="K10" i="6"/>
  <c r="J10" i="6"/>
  <c r="I10" i="6"/>
  <c r="E10" i="6"/>
  <c r="D10" i="6"/>
  <c r="C10" i="6"/>
  <c r="B10" i="6"/>
  <c r="A10" i="6"/>
  <c r="P9" i="6"/>
  <c r="M9" i="6"/>
  <c r="L9" i="6"/>
  <c r="K9" i="6"/>
  <c r="J9" i="6"/>
  <c r="I9" i="6"/>
  <c r="E9" i="6"/>
  <c r="D9" i="6"/>
  <c r="C9" i="6"/>
  <c r="B9" i="6"/>
  <c r="A9" i="6"/>
  <c r="P8" i="6"/>
  <c r="M8" i="6"/>
  <c r="L8" i="6"/>
  <c r="K8" i="6"/>
  <c r="J8" i="6"/>
  <c r="I8" i="6"/>
  <c r="E8" i="6"/>
  <c r="D8" i="6"/>
  <c r="C8" i="6"/>
  <c r="B8" i="6"/>
  <c r="A8" i="6"/>
  <c r="S7" i="6"/>
  <c r="S6" i="6"/>
  <c r="S5" i="6"/>
  <c r="S4" i="6"/>
  <c r="S3" i="6"/>
  <c r="S2" i="6"/>
  <c r="H30" i="5"/>
  <c r="E30" i="5"/>
  <c r="B30" i="5"/>
  <c r="K26" i="5"/>
  <c r="J26" i="5"/>
  <c r="G26" i="5"/>
  <c r="F26" i="5"/>
  <c r="E26" i="5"/>
  <c r="D26" i="5"/>
  <c r="C26" i="5"/>
  <c r="B26" i="5"/>
  <c r="K25" i="5"/>
  <c r="J25" i="5"/>
  <c r="G25" i="5"/>
  <c r="F25" i="5"/>
  <c r="E25" i="5"/>
  <c r="D25" i="5"/>
  <c r="C25" i="5"/>
  <c r="B25" i="5"/>
  <c r="K24" i="5"/>
  <c r="J24" i="5"/>
  <c r="G24" i="5"/>
  <c r="F24" i="5"/>
  <c r="E24" i="5"/>
  <c r="D24" i="5"/>
  <c r="C24" i="5"/>
  <c r="B24" i="5"/>
  <c r="K23" i="5"/>
  <c r="J23" i="5"/>
  <c r="G23" i="5"/>
  <c r="F23" i="5"/>
  <c r="E23" i="5"/>
  <c r="D23" i="5"/>
  <c r="C23" i="5"/>
  <c r="B23" i="5"/>
  <c r="F22" i="5"/>
  <c r="E22" i="5"/>
  <c r="M19" i="5"/>
  <c r="J19" i="5"/>
  <c r="G19" i="5"/>
  <c r="F19" i="5"/>
  <c r="E19" i="5"/>
  <c r="D19" i="5"/>
  <c r="C19" i="5"/>
  <c r="B19" i="5"/>
  <c r="M18" i="5"/>
  <c r="J18" i="5"/>
  <c r="G18" i="5"/>
  <c r="F18" i="5"/>
  <c r="E18" i="5"/>
  <c r="D18" i="5"/>
  <c r="C18" i="5"/>
  <c r="B18" i="5"/>
  <c r="M17" i="5"/>
  <c r="K17" i="5"/>
  <c r="J17" i="5"/>
  <c r="G17" i="5"/>
  <c r="F17" i="5"/>
  <c r="E17" i="5"/>
  <c r="D17" i="5"/>
  <c r="C17" i="5"/>
  <c r="B17" i="5"/>
  <c r="M16" i="5"/>
  <c r="J16" i="5"/>
  <c r="G16" i="5"/>
  <c r="F16" i="5"/>
  <c r="E16" i="5"/>
  <c r="D16" i="5"/>
  <c r="C16" i="5"/>
  <c r="B16" i="5"/>
  <c r="M15" i="5"/>
  <c r="K15" i="5"/>
  <c r="J15" i="5"/>
  <c r="G15" i="5"/>
  <c r="F15" i="5"/>
  <c r="E15" i="5"/>
  <c r="D15" i="5"/>
  <c r="C15" i="5"/>
  <c r="B15" i="5"/>
  <c r="F14" i="5"/>
  <c r="E14" i="5"/>
  <c r="K11" i="5"/>
  <c r="H11" i="5"/>
  <c r="E11" i="5"/>
  <c r="B11" i="5"/>
  <c r="K10" i="5"/>
  <c r="H10" i="5"/>
  <c r="E10" i="5"/>
  <c r="B10" i="5"/>
  <c r="K9" i="5"/>
  <c r="H9" i="5"/>
  <c r="C7" i="5"/>
  <c r="M4" i="5"/>
  <c r="B4" i="5"/>
  <c r="B3" i="5"/>
  <c r="B2" i="5"/>
  <c r="M194" i="4"/>
  <c r="L194" i="4"/>
  <c r="K194" i="4"/>
  <c r="J194" i="4"/>
  <c r="I194" i="4"/>
  <c r="H194" i="4"/>
  <c r="G194" i="4"/>
  <c r="F194" i="4"/>
  <c r="E194" i="4"/>
  <c r="D194" i="4"/>
  <c r="C194" i="4"/>
  <c r="B194" i="4"/>
  <c r="M193" i="4"/>
  <c r="L193" i="4"/>
  <c r="K193" i="4"/>
  <c r="J193" i="4"/>
  <c r="I193" i="4"/>
  <c r="H193" i="4"/>
  <c r="G193" i="4"/>
  <c r="F193" i="4"/>
  <c r="E193" i="4"/>
  <c r="D193" i="4"/>
  <c r="C193" i="4"/>
  <c r="B193" i="4"/>
  <c r="M192" i="4"/>
  <c r="L192" i="4"/>
  <c r="K192" i="4"/>
  <c r="J192" i="4"/>
  <c r="I192" i="4"/>
  <c r="H192" i="4"/>
  <c r="G192" i="4"/>
  <c r="F192" i="4"/>
  <c r="E192" i="4"/>
  <c r="D192" i="4"/>
  <c r="C192" i="4"/>
  <c r="B192" i="4"/>
  <c r="M191" i="4"/>
  <c r="L191" i="4"/>
  <c r="K191" i="4"/>
  <c r="J191" i="4"/>
  <c r="I191" i="4"/>
  <c r="H191" i="4"/>
  <c r="G191" i="4"/>
  <c r="F191" i="4"/>
  <c r="E191" i="4"/>
  <c r="D191" i="4"/>
  <c r="C191" i="4"/>
  <c r="B191" i="4"/>
  <c r="M190" i="4"/>
  <c r="L190" i="4"/>
  <c r="K190" i="4"/>
  <c r="J190" i="4"/>
  <c r="I190" i="4"/>
  <c r="H190" i="4"/>
  <c r="G190" i="4"/>
  <c r="F190" i="4"/>
  <c r="E190" i="4"/>
  <c r="D190" i="4"/>
  <c r="C190" i="4"/>
  <c r="B190" i="4"/>
  <c r="M189" i="4"/>
  <c r="L189" i="4"/>
  <c r="K189" i="4"/>
  <c r="J189" i="4"/>
  <c r="I189" i="4"/>
  <c r="H189" i="4"/>
  <c r="G189" i="4"/>
  <c r="F189" i="4"/>
  <c r="E189" i="4"/>
  <c r="D189" i="4"/>
  <c r="C189" i="4"/>
  <c r="B189" i="4"/>
  <c r="M188" i="4"/>
  <c r="L188" i="4"/>
  <c r="K188" i="4"/>
  <c r="J188" i="4"/>
  <c r="I188" i="4"/>
  <c r="H188" i="4"/>
  <c r="G188" i="4"/>
  <c r="F188" i="4"/>
  <c r="E188" i="4"/>
  <c r="D188" i="4"/>
  <c r="C188" i="4"/>
  <c r="B188" i="4"/>
  <c r="M187" i="4"/>
  <c r="L187" i="4"/>
  <c r="K187" i="4"/>
  <c r="J187" i="4"/>
  <c r="I187" i="4"/>
  <c r="H187" i="4"/>
  <c r="G187" i="4"/>
  <c r="F187" i="4"/>
  <c r="E187" i="4"/>
  <c r="D187" i="4"/>
  <c r="C187" i="4"/>
  <c r="B187" i="4"/>
  <c r="M186" i="4"/>
  <c r="L186" i="4"/>
  <c r="K186" i="4"/>
  <c r="J186" i="4"/>
  <c r="I186" i="4"/>
  <c r="H186" i="4"/>
  <c r="G186" i="4"/>
  <c r="F186" i="4"/>
  <c r="E186" i="4"/>
  <c r="D186" i="4"/>
  <c r="C186" i="4"/>
  <c r="B186" i="4"/>
  <c r="M185" i="4"/>
  <c r="L185" i="4"/>
  <c r="K185" i="4"/>
  <c r="J185" i="4"/>
  <c r="I185" i="4"/>
  <c r="H185" i="4"/>
  <c r="G185" i="4"/>
  <c r="F185" i="4"/>
  <c r="E185" i="4"/>
  <c r="D185" i="4"/>
  <c r="C185" i="4"/>
  <c r="B185" i="4"/>
  <c r="M184" i="4"/>
  <c r="L184" i="4"/>
  <c r="K184" i="4"/>
  <c r="J184" i="4"/>
  <c r="I184" i="4"/>
  <c r="H184" i="4"/>
  <c r="G184" i="4"/>
  <c r="F184" i="4"/>
  <c r="E184" i="4"/>
  <c r="D184" i="4"/>
  <c r="C184" i="4"/>
  <c r="B184" i="4"/>
  <c r="M183" i="4"/>
  <c r="L183" i="4"/>
  <c r="K183" i="4"/>
  <c r="J183" i="4"/>
  <c r="I183" i="4"/>
  <c r="H183" i="4"/>
  <c r="G183" i="4"/>
  <c r="F183" i="4"/>
  <c r="E183" i="4"/>
  <c r="D183" i="4"/>
  <c r="C183" i="4"/>
  <c r="B183" i="4"/>
  <c r="M182" i="4"/>
  <c r="L182" i="4"/>
  <c r="K182" i="4"/>
  <c r="J182" i="4"/>
  <c r="I182" i="4"/>
  <c r="H182" i="4"/>
  <c r="G182" i="4"/>
  <c r="F182" i="4"/>
  <c r="E182" i="4"/>
  <c r="D182" i="4"/>
  <c r="C182" i="4"/>
  <c r="B182" i="4"/>
  <c r="M181" i="4"/>
  <c r="L181" i="4"/>
  <c r="K181" i="4"/>
  <c r="J181" i="4"/>
  <c r="I181" i="4"/>
  <c r="H181" i="4"/>
  <c r="G181" i="4"/>
  <c r="F181" i="4"/>
  <c r="E181" i="4"/>
  <c r="D181" i="4"/>
  <c r="C181" i="4"/>
  <c r="B181" i="4"/>
  <c r="M180" i="4"/>
  <c r="L180" i="4"/>
  <c r="K180" i="4"/>
  <c r="J180" i="4"/>
  <c r="I180" i="4"/>
  <c r="H180" i="4"/>
  <c r="G180" i="4"/>
  <c r="F180" i="4"/>
  <c r="E180" i="4"/>
  <c r="D180" i="4"/>
  <c r="C180" i="4"/>
  <c r="B180" i="4"/>
  <c r="M179" i="4"/>
  <c r="L179" i="4"/>
  <c r="K179" i="4"/>
  <c r="J179" i="4"/>
  <c r="I179" i="4"/>
  <c r="H179" i="4"/>
  <c r="G179" i="4"/>
  <c r="F179" i="4"/>
  <c r="E179" i="4"/>
  <c r="D179" i="4"/>
  <c r="C179" i="4"/>
  <c r="B179" i="4"/>
  <c r="M178" i="4"/>
  <c r="L178" i="4"/>
  <c r="K178" i="4"/>
  <c r="J178" i="4"/>
  <c r="I178" i="4"/>
  <c r="H178" i="4"/>
  <c r="G178" i="4"/>
  <c r="F178" i="4"/>
  <c r="E178" i="4"/>
  <c r="D178" i="4"/>
  <c r="C178" i="4"/>
  <c r="B178" i="4"/>
  <c r="M177" i="4"/>
  <c r="L177" i="4"/>
  <c r="K177" i="4"/>
  <c r="J177" i="4"/>
  <c r="I177" i="4"/>
  <c r="H177" i="4"/>
  <c r="G177" i="4"/>
  <c r="F177" i="4"/>
  <c r="E177" i="4"/>
  <c r="D177" i="4"/>
  <c r="C177" i="4"/>
  <c r="B177" i="4"/>
  <c r="M176" i="4"/>
  <c r="L176" i="4"/>
  <c r="K176" i="4"/>
  <c r="J176" i="4"/>
  <c r="I176" i="4"/>
  <c r="H176" i="4"/>
  <c r="G176" i="4"/>
  <c r="F176" i="4"/>
  <c r="E176" i="4"/>
  <c r="D176" i="4"/>
  <c r="C176" i="4"/>
  <c r="B176" i="4"/>
  <c r="M175" i="4"/>
  <c r="L175" i="4"/>
  <c r="K175" i="4"/>
  <c r="J175" i="4"/>
  <c r="I175" i="4"/>
  <c r="H175" i="4"/>
  <c r="G175" i="4"/>
  <c r="F175" i="4"/>
  <c r="E175" i="4"/>
  <c r="D175" i="4"/>
  <c r="C175" i="4"/>
  <c r="B175" i="4"/>
  <c r="M174" i="4"/>
  <c r="L174" i="4"/>
  <c r="K174" i="4"/>
  <c r="J174" i="4"/>
  <c r="I174" i="4"/>
  <c r="H174" i="4"/>
  <c r="G174" i="4"/>
  <c r="F174" i="4"/>
  <c r="E174" i="4"/>
  <c r="D174" i="4"/>
  <c r="C174" i="4"/>
  <c r="B174" i="4"/>
  <c r="M173" i="4"/>
  <c r="L173" i="4"/>
  <c r="K173" i="4"/>
  <c r="J173" i="4"/>
  <c r="I173" i="4"/>
  <c r="H173" i="4"/>
  <c r="G173" i="4"/>
  <c r="F173" i="4"/>
  <c r="E173" i="4"/>
  <c r="D173" i="4"/>
  <c r="C173" i="4"/>
  <c r="B173" i="4"/>
  <c r="M172" i="4"/>
  <c r="L172" i="4"/>
  <c r="K172" i="4"/>
  <c r="J172" i="4"/>
  <c r="I172" i="4"/>
  <c r="H172" i="4"/>
  <c r="G172" i="4"/>
  <c r="F172" i="4"/>
  <c r="E172" i="4"/>
  <c r="D172" i="4"/>
  <c r="C172" i="4"/>
  <c r="B172" i="4"/>
  <c r="M171" i="4"/>
  <c r="L171" i="4"/>
  <c r="K171" i="4"/>
  <c r="J171" i="4"/>
  <c r="I171" i="4"/>
  <c r="H171" i="4"/>
  <c r="G171" i="4"/>
  <c r="F171" i="4"/>
  <c r="E171" i="4"/>
  <c r="D171" i="4"/>
  <c r="C171" i="4"/>
  <c r="B171" i="4"/>
  <c r="M170" i="4"/>
  <c r="L170" i="4"/>
  <c r="K170" i="4"/>
  <c r="J170" i="4"/>
  <c r="I170" i="4"/>
  <c r="H170" i="4"/>
  <c r="G170" i="4"/>
  <c r="F170" i="4"/>
  <c r="E170" i="4"/>
  <c r="D170" i="4"/>
  <c r="C170" i="4"/>
  <c r="B170" i="4"/>
  <c r="M169" i="4"/>
  <c r="L169" i="4"/>
  <c r="K169" i="4"/>
  <c r="J169" i="4"/>
  <c r="I169" i="4"/>
  <c r="H169" i="4"/>
  <c r="G169" i="4"/>
  <c r="F169" i="4"/>
  <c r="E169" i="4"/>
  <c r="D169" i="4"/>
  <c r="C169" i="4"/>
  <c r="B169" i="4"/>
  <c r="M168" i="4"/>
  <c r="L168" i="4"/>
  <c r="K168" i="4"/>
  <c r="J168" i="4"/>
  <c r="I168" i="4"/>
  <c r="H168" i="4"/>
  <c r="G168" i="4"/>
  <c r="F168" i="4"/>
  <c r="E168" i="4"/>
  <c r="D168" i="4"/>
  <c r="C168" i="4"/>
  <c r="B168" i="4"/>
  <c r="M167" i="4"/>
  <c r="L167" i="4"/>
  <c r="K167" i="4"/>
  <c r="J167" i="4"/>
  <c r="I167" i="4"/>
  <c r="H167" i="4"/>
  <c r="G167" i="4"/>
  <c r="F167" i="4"/>
  <c r="E167" i="4"/>
  <c r="D167" i="4"/>
  <c r="C167" i="4"/>
  <c r="B167" i="4"/>
  <c r="M166" i="4"/>
  <c r="L166" i="4"/>
  <c r="K166" i="4"/>
  <c r="J166" i="4"/>
  <c r="I166" i="4"/>
  <c r="H166" i="4"/>
  <c r="G166" i="4"/>
  <c r="F166" i="4"/>
  <c r="E166" i="4"/>
  <c r="D166" i="4"/>
  <c r="C166" i="4"/>
  <c r="B166" i="4"/>
  <c r="M165" i="4"/>
  <c r="L165" i="4"/>
  <c r="K165" i="4"/>
  <c r="J165" i="4"/>
  <c r="I165" i="4"/>
  <c r="H165" i="4"/>
  <c r="G165" i="4"/>
  <c r="F165" i="4"/>
  <c r="E165" i="4"/>
  <c r="D165" i="4"/>
  <c r="C165" i="4"/>
  <c r="B165" i="4"/>
  <c r="M164" i="4"/>
  <c r="L164" i="4"/>
  <c r="K164" i="4"/>
  <c r="J164" i="4"/>
  <c r="I164" i="4"/>
  <c r="H164" i="4"/>
  <c r="G164" i="4"/>
  <c r="F164" i="4"/>
  <c r="E164" i="4"/>
  <c r="D164" i="4"/>
  <c r="C164" i="4"/>
  <c r="B164" i="4"/>
  <c r="M163" i="4"/>
  <c r="L163" i="4"/>
  <c r="K163" i="4"/>
  <c r="J163" i="4"/>
  <c r="I163" i="4"/>
  <c r="H163" i="4"/>
  <c r="G163" i="4"/>
  <c r="F163" i="4"/>
  <c r="E163" i="4"/>
  <c r="D163" i="4"/>
  <c r="C163" i="4"/>
  <c r="B163" i="4"/>
  <c r="M162" i="4"/>
  <c r="L162" i="4"/>
  <c r="K162" i="4"/>
  <c r="J162" i="4"/>
  <c r="I162" i="4"/>
  <c r="H162" i="4"/>
  <c r="G162" i="4"/>
  <c r="F162" i="4"/>
  <c r="E162" i="4"/>
  <c r="D162" i="4"/>
  <c r="C162" i="4"/>
  <c r="B162" i="4"/>
  <c r="M161" i="4"/>
  <c r="L161" i="4"/>
  <c r="K161" i="4"/>
  <c r="J161" i="4"/>
  <c r="I161" i="4"/>
  <c r="H161" i="4"/>
  <c r="G161" i="4"/>
  <c r="F161" i="4"/>
  <c r="E161" i="4"/>
  <c r="D161" i="4"/>
  <c r="C161" i="4"/>
  <c r="B161" i="4"/>
  <c r="M160" i="4"/>
  <c r="L160" i="4"/>
  <c r="K160" i="4"/>
  <c r="J160" i="4"/>
  <c r="I160" i="4"/>
  <c r="H160" i="4"/>
  <c r="G160" i="4"/>
  <c r="F160" i="4"/>
  <c r="E160" i="4"/>
  <c r="D160" i="4"/>
  <c r="C160" i="4"/>
  <c r="B160" i="4"/>
  <c r="M159" i="4"/>
  <c r="L159" i="4"/>
  <c r="K159" i="4"/>
  <c r="J159" i="4"/>
  <c r="I159" i="4"/>
  <c r="H159" i="4"/>
  <c r="G159" i="4"/>
  <c r="F159" i="4"/>
  <c r="E159" i="4"/>
  <c r="D159" i="4"/>
  <c r="C159" i="4"/>
  <c r="B159" i="4"/>
  <c r="M158" i="4"/>
  <c r="L158" i="4"/>
  <c r="K158" i="4"/>
  <c r="J158" i="4"/>
  <c r="I158" i="4"/>
  <c r="H158" i="4"/>
  <c r="G158" i="4"/>
  <c r="F158" i="4"/>
  <c r="E158" i="4"/>
  <c r="D158" i="4"/>
  <c r="C158" i="4"/>
  <c r="B158" i="4"/>
  <c r="M157" i="4"/>
  <c r="L157" i="4"/>
  <c r="K157" i="4"/>
  <c r="J157" i="4"/>
  <c r="I157" i="4"/>
  <c r="H157" i="4"/>
  <c r="G157" i="4"/>
  <c r="F157" i="4"/>
  <c r="E157" i="4"/>
  <c r="D157" i="4"/>
  <c r="C157" i="4"/>
  <c r="B157" i="4"/>
  <c r="M156" i="4"/>
  <c r="L156" i="4"/>
  <c r="K156" i="4"/>
  <c r="J156" i="4"/>
  <c r="I156" i="4"/>
  <c r="H156" i="4"/>
  <c r="G156" i="4"/>
  <c r="F156" i="4"/>
  <c r="E156" i="4"/>
  <c r="D156" i="4"/>
  <c r="C156" i="4"/>
  <c r="B156" i="4"/>
  <c r="M155" i="4"/>
  <c r="L155" i="4"/>
  <c r="K155" i="4"/>
  <c r="J155" i="4"/>
  <c r="I155" i="4"/>
  <c r="H155" i="4"/>
  <c r="G155" i="4"/>
  <c r="F155" i="4"/>
  <c r="E155" i="4"/>
  <c r="D155" i="4"/>
  <c r="C155" i="4"/>
  <c r="B155" i="4"/>
  <c r="M154" i="4"/>
  <c r="L154" i="4"/>
  <c r="K154" i="4"/>
  <c r="J154" i="4"/>
  <c r="I154" i="4"/>
  <c r="H154" i="4"/>
  <c r="G154" i="4"/>
  <c r="F154" i="4"/>
  <c r="E154" i="4"/>
  <c r="D154" i="4"/>
  <c r="C154" i="4"/>
  <c r="B154" i="4"/>
  <c r="M153" i="4"/>
  <c r="L153" i="4"/>
  <c r="K153" i="4"/>
  <c r="J153" i="4"/>
  <c r="I153" i="4"/>
  <c r="H153" i="4"/>
  <c r="G153" i="4"/>
  <c r="F153" i="4"/>
  <c r="E153" i="4"/>
  <c r="D153" i="4"/>
  <c r="C153" i="4"/>
  <c r="B153" i="4"/>
  <c r="M152" i="4"/>
  <c r="L152" i="4"/>
  <c r="K152" i="4"/>
  <c r="J152" i="4"/>
  <c r="I152" i="4"/>
  <c r="H152" i="4"/>
  <c r="G152" i="4"/>
  <c r="F152" i="4"/>
  <c r="E152" i="4"/>
  <c r="D152" i="4"/>
  <c r="C152" i="4"/>
  <c r="B152" i="4"/>
  <c r="M151" i="4"/>
  <c r="L151" i="4"/>
  <c r="K151" i="4"/>
  <c r="J151" i="4"/>
  <c r="I151" i="4"/>
  <c r="H151" i="4"/>
  <c r="G151" i="4"/>
  <c r="F151" i="4"/>
  <c r="E151" i="4"/>
  <c r="D151" i="4"/>
  <c r="C151" i="4"/>
  <c r="B151" i="4"/>
  <c r="M150" i="4"/>
  <c r="L150" i="4"/>
  <c r="K150" i="4"/>
  <c r="J150" i="4"/>
  <c r="I150" i="4"/>
  <c r="H150" i="4"/>
  <c r="G150" i="4"/>
  <c r="F150" i="4"/>
  <c r="E150" i="4"/>
  <c r="D150" i="4"/>
  <c r="C150" i="4"/>
  <c r="B150" i="4"/>
  <c r="M149" i="4"/>
  <c r="L149" i="4"/>
  <c r="K149" i="4"/>
  <c r="J149" i="4"/>
  <c r="I149" i="4"/>
  <c r="H149" i="4"/>
  <c r="G149" i="4"/>
  <c r="F149" i="4"/>
  <c r="E149" i="4"/>
  <c r="D149" i="4"/>
  <c r="C149" i="4"/>
  <c r="B149" i="4"/>
  <c r="M148" i="4"/>
  <c r="L148" i="4"/>
  <c r="K148" i="4"/>
  <c r="J148" i="4"/>
  <c r="I148" i="4"/>
  <c r="H148" i="4"/>
  <c r="G148" i="4"/>
  <c r="F148" i="4"/>
  <c r="E148" i="4"/>
  <c r="D148" i="4"/>
  <c r="C148" i="4"/>
  <c r="B148" i="4"/>
  <c r="M147" i="4"/>
  <c r="L147" i="4"/>
  <c r="K147" i="4"/>
  <c r="J147" i="4"/>
  <c r="I147" i="4"/>
  <c r="H147" i="4"/>
  <c r="G147" i="4"/>
  <c r="F147" i="4"/>
  <c r="E147" i="4"/>
  <c r="D147" i="4"/>
  <c r="C147" i="4"/>
  <c r="B147" i="4"/>
  <c r="M146" i="4"/>
  <c r="L146" i="4"/>
  <c r="K146" i="4"/>
  <c r="J146" i="4"/>
  <c r="I146" i="4"/>
  <c r="H146" i="4"/>
  <c r="G146" i="4"/>
  <c r="F146" i="4"/>
  <c r="E146" i="4"/>
  <c r="D146" i="4"/>
  <c r="C146" i="4"/>
  <c r="B146" i="4"/>
  <c r="M145" i="4"/>
  <c r="L145" i="4"/>
  <c r="K145" i="4"/>
  <c r="J145" i="4"/>
  <c r="I145" i="4"/>
  <c r="H145" i="4"/>
  <c r="G145" i="4"/>
  <c r="F145" i="4"/>
  <c r="E145" i="4"/>
  <c r="D145" i="4"/>
  <c r="C145" i="4"/>
  <c r="B145" i="4"/>
  <c r="M144" i="4"/>
  <c r="L144" i="4"/>
  <c r="K144" i="4"/>
  <c r="J144" i="4"/>
  <c r="I144" i="4"/>
  <c r="H144" i="4"/>
  <c r="G144" i="4"/>
  <c r="F144" i="4"/>
  <c r="E144" i="4"/>
  <c r="D144" i="4"/>
  <c r="C144" i="4"/>
  <c r="B144" i="4"/>
  <c r="M143" i="4"/>
  <c r="L143" i="4"/>
  <c r="K143" i="4"/>
  <c r="J143" i="4"/>
  <c r="I143" i="4"/>
  <c r="H143" i="4"/>
  <c r="G143" i="4"/>
  <c r="F143" i="4"/>
  <c r="E143" i="4"/>
  <c r="D143" i="4"/>
  <c r="C143" i="4"/>
  <c r="B143" i="4"/>
  <c r="M142" i="4"/>
  <c r="L142" i="4"/>
  <c r="K142" i="4"/>
  <c r="J142" i="4"/>
  <c r="I142" i="4"/>
  <c r="H142" i="4"/>
  <c r="G142" i="4"/>
  <c r="F142" i="4"/>
  <c r="E142" i="4"/>
  <c r="D142" i="4"/>
  <c r="C142" i="4"/>
  <c r="B142" i="4"/>
  <c r="M141" i="4"/>
  <c r="L141" i="4"/>
  <c r="K141" i="4"/>
  <c r="J141" i="4"/>
  <c r="I141" i="4"/>
  <c r="H141" i="4"/>
  <c r="G141" i="4"/>
  <c r="F141" i="4"/>
  <c r="E141" i="4"/>
  <c r="D141" i="4"/>
  <c r="C141" i="4"/>
  <c r="B141" i="4"/>
  <c r="M140" i="4"/>
  <c r="L140" i="4"/>
  <c r="K140" i="4"/>
  <c r="J140" i="4"/>
  <c r="I140" i="4"/>
  <c r="H140" i="4"/>
  <c r="G140" i="4"/>
  <c r="F140" i="4"/>
  <c r="E140" i="4"/>
  <c r="D140" i="4"/>
  <c r="C140" i="4"/>
  <c r="B140" i="4"/>
  <c r="M139" i="4"/>
  <c r="L139" i="4"/>
  <c r="K139" i="4"/>
  <c r="J139" i="4"/>
  <c r="I139" i="4"/>
  <c r="H139" i="4"/>
  <c r="G139" i="4"/>
  <c r="F139" i="4"/>
  <c r="E139" i="4"/>
  <c r="D139" i="4"/>
  <c r="C139" i="4"/>
  <c r="B139" i="4"/>
  <c r="M138" i="4"/>
  <c r="L138" i="4"/>
  <c r="K138" i="4"/>
  <c r="J138" i="4"/>
  <c r="I138" i="4"/>
  <c r="H138" i="4"/>
  <c r="G138" i="4"/>
  <c r="F138" i="4"/>
  <c r="E138" i="4"/>
  <c r="D138" i="4"/>
  <c r="C138" i="4"/>
  <c r="B138" i="4"/>
  <c r="M137" i="4"/>
  <c r="L137" i="4"/>
  <c r="K137" i="4"/>
  <c r="J137" i="4"/>
  <c r="I137" i="4"/>
  <c r="H137" i="4"/>
  <c r="G137" i="4"/>
  <c r="F137" i="4"/>
  <c r="E137" i="4"/>
  <c r="D137" i="4"/>
  <c r="C137" i="4"/>
  <c r="B137" i="4"/>
  <c r="M136" i="4"/>
  <c r="L136" i="4"/>
  <c r="K136" i="4"/>
  <c r="J136" i="4"/>
  <c r="I136" i="4"/>
  <c r="H136" i="4"/>
  <c r="G136" i="4"/>
  <c r="F136" i="4"/>
  <c r="E136" i="4"/>
  <c r="D136" i="4"/>
  <c r="C136" i="4"/>
  <c r="B136" i="4"/>
  <c r="M135" i="4"/>
  <c r="L135" i="4"/>
  <c r="K135" i="4"/>
  <c r="J135" i="4"/>
  <c r="I135" i="4"/>
  <c r="H135" i="4"/>
  <c r="G135" i="4"/>
  <c r="F135" i="4"/>
  <c r="E135" i="4"/>
  <c r="D135" i="4"/>
  <c r="C135" i="4"/>
  <c r="B135" i="4"/>
  <c r="M134" i="4"/>
  <c r="L134" i="4"/>
  <c r="K134" i="4"/>
  <c r="J134" i="4"/>
  <c r="I134" i="4"/>
  <c r="H134" i="4"/>
  <c r="G134" i="4"/>
  <c r="F134" i="4"/>
  <c r="E134" i="4"/>
  <c r="D134" i="4"/>
  <c r="C134" i="4"/>
  <c r="B134" i="4"/>
  <c r="M133" i="4"/>
  <c r="L133" i="4"/>
  <c r="K133" i="4"/>
  <c r="J133" i="4"/>
  <c r="I133" i="4"/>
  <c r="H133" i="4"/>
  <c r="G133" i="4"/>
  <c r="F133" i="4"/>
  <c r="E133" i="4"/>
  <c r="D133" i="4"/>
  <c r="C133" i="4"/>
  <c r="B133" i="4"/>
  <c r="M132" i="4"/>
  <c r="L132" i="4"/>
  <c r="K132" i="4"/>
  <c r="J132" i="4"/>
  <c r="I132" i="4"/>
  <c r="H132" i="4"/>
  <c r="G132" i="4"/>
  <c r="F132" i="4"/>
  <c r="E132" i="4"/>
  <c r="D132" i="4"/>
  <c r="C132" i="4"/>
  <c r="B132" i="4"/>
  <c r="M131" i="4"/>
  <c r="L131" i="4"/>
  <c r="K131" i="4"/>
  <c r="J131" i="4"/>
  <c r="I131" i="4"/>
  <c r="H131" i="4"/>
  <c r="G131" i="4"/>
  <c r="F131" i="4"/>
  <c r="E131" i="4"/>
  <c r="D131" i="4"/>
  <c r="C131" i="4"/>
  <c r="B131" i="4"/>
  <c r="M130" i="4"/>
  <c r="L130" i="4"/>
  <c r="K130" i="4"/>
  <c r="J130" i="4"/>
  <c r="I130" i="4"/>
  <c r="H130" i="4"/>
  <c r="G130" i="4"/>
  <c r="F130" i="4"/>
  <c r="E130" i="4"/>
  <c r="D130" i="4"/>
  <c r="C130" i="4"/>
  <c r="B130" i="4"/>
  <c r="M129" i="4"/>
  <c r="L129" i="4"/>
  <c r="K129" i="4"/>
  <c r="J129" i="4"/>
  <c r="I129" i="4"/>
  <c r="H129" i="4"/>
  <c r="G129" i="4"/>
  <c r="F129" i="4"/>
  <c r="E129" i="4"/>
  <c r="D129" i="4"/>
  <c r="C129" i="4"/>
  <c r="B129" i="4"/>
  <c r="M128" i="4"/>
  <c r="L128" i="4"/>
  <c r="K128" i="4"/>
  <c r="J128" i="4"/>
  <c r="I128" i="4"/>
  <c r="H128" i="4"/>
  <c r="G128" i="4"/>
  <c r="F128" i="4"/>
  <c r="E128" i="4"/>
  <c r="D128" i="4"/>
  <c r="C128" i="4"/>
  <c r="B128" i="4"/>
  <c r="M127" i="4"/>
  <c r="L127" i="4"/>
  <c r="K127" i="4"/>
  <c r="J127" i="4"/>
  <c r="I127" i="4"/>
  <c r="H127" i="4"/>
  <c r="G127" i="4"/>
  <c r="F127" i="4"/>
  <c r="E127" i="4"/>
  <c r="D127" i="4"/>
  <c r="C127" i="4"/>
  <c r="B127" i="4"/>
  <c r="M126" i="4"/>
  <c r="L126" i="4"/>
  <c r="K126" i="4"/>
  <c r="J126" i="4"/>
  <c r="I126" i="4"/>
  <c r="H126" i="4"/>
  <c r="G126" i="4"/>
  <c r="F126" i="4"/>
  <c r="E126" i="4"/>
  <c r="D126" i="4"/>
  <c r="C126" i="4"/>
  <c r="B126" i="4"/>
  <c r="M125" i="4"/>
  <c r="L125" i="4"/>
  <c r="K125" i="4"/>
  <c r="J125" i="4"/>
  <c r="I125" i="4"/>
  <c r="H125" i="4"/>
  <c r="G125" i="4"/>
  <c r="F125" i="4"/>
  <c r="E125" i="4"/>
  <c r="D125" i="4"/>
  <c r="C125" i="4"/>
  <c r="B125" i="4"/>
  <c r="M124" i="4"/>
  <c r="L124" i="4"/>
  <c r="K124" i="4"/>
  <c r="J124" i="4"/>
  <c r="I124" i="4"/>
  <c r="H124" i="4"/>
  <c r="G124" i="4"/>
  <c r="F124" i="4"/>
  <c r="E124" i="4"/>
  <c r="D124" i="4"/>
  <c r="C124" i="4"/>
  <c r="B124" i="4"/>
  <c r="M123" i="4"/>
  <c r="L123" i="4"/>
  <c r="K123" i="4"/>
  <c r="J123" i="4"/>
  <c r="I123" i="4"/>
  <c r="H123" i="4"/>
  <c r="G123" i="4"/>
  <c r="F123" i="4"/>
  <c r="E123" i="4"/>
  <c r="D123" i="4"/>
  <c r="C123" i="4"/>
  <c r="B123" i="4"/>
  <c r="M122" i="4"/>
  <c r="L122" i="4"/>
  <c r="K122" i="4"/>
  <c r="J122" i="4"/>
  <c r="I122" i="4"/>
  <c r="H122" i="4"/>
  <c r="G122" i="4"/>
  <c r="F122" i="4"/>
  <c r="E122" i="4"/>
  <c r="D122" i="4"/>
  <c r="C122" i="4"/>
  <c r="B122" i="4"/>
  <c r="M121" i="4"/>
  <c r="L121" i="4"/>
  <c r="K121" i="4"/>
  <c r="J121" i="4"/>
  <c r="I121" i="4"/>
  <c r="H121" i="4"/>
  <c r="G121" i="4"/>
  <c r="F121" i="4"/>
  <c r="E121" i="4"/>
  <c r="D121" i="4"/>
  <c r="C121" i="4"/>
  <c r="B121" i="4"/>
  <c r="M120" i="4"/>
  <c r="L120" i="4"/>
  <c r="K120" i="4"/>
  <c r="J120" i="4"/>
  <c r="I120" i="4"/>
  <c r="H120" i="4"/>
  <c r="G120" i="4"/>
  <c r="F120" i="4"/>
  <c r="E120" i="4"/>
  <c r="D120" i="4"/>
  <c r="C120" i="4"/>
  <c r="B120" i="4"/>
  <c r="M119" i="4"/>
  <c r="L119" i="4"/>
  <c r="K119" i="4"/>
  <c r="J119" i="4"/>
  <c r="I119" i="4"/>
  <c r="H119" i="4"/>
  <c r="G119" i="4"/>
  <c r="F119" i="4"/>
  <c r="E119" i="4"/>
  <c r="D119" i="4"/>
  <c r="C119" i="4"/>
  <c r="B119" i="4"/>
  <c r="M118" i="4"/>
  <c r="L118" i="4"/>
  <c r="K118" i="4"/>
  <c r="J118" i="4"/>
  <c r="I118" i="4"/>
  <c r="H118" i="4"/>
  <c r="G118" i="4"/>
  <c r="F118" i="4"/>
  <c r="E118" i="4"/>
  <c r="D118" i="4"/>
  <c r="C118" i="4"/>
  <c r="B118" i="4"/>
  <c r="M117" i="4"/>
  <c r="L117" i="4"/>
  <c r="K117" i="4"/>
  <c r="J117" i="4"/>
  <c r="I117" i="4"/>
  <c r="H117" i="4"/>
  <c r="G117" i="4"/>
  <c r="F117" i="4"/>
  <c r="E117" i="4"/>
  <c r="D117" i="4"/>
  <c r="C117" i="4"/>
  <c r="B117" i="4"/>
  <c r="M116" i="4"/>
  <c r="L116" i="4"/>
  <c r="K116" i="4"/>
  <c r="J116" i="4"/>
  <c r="I116" i="4"/>
  <c r="H116" i="4"/>
  <c r="G116" i="4"/>
  <c r="F116" i="4"/>
  <c r="E116" i="4"/>
  <c r="D116" i="4"/>
  <c r="C116" i="4"/>
  <c r="B116" i="4"/>
  <c r="M115" i="4"/>
  <c r="L115" i="4"/>
  <c r="K115" i="4"/>
  <c r="J115" i="4"/>
  <c r="I115" i="4"/>
  <c r="H115" i="4"/>
  <c r="G115" i="4"/>
  <c r="F115" i="4"/>
  <c r="E115" i="4"/>
  <c r="D115" i="4"/>
  <c r="C115" i="4"/>
  <c r="B115" i="4"/>
  <c r="M114" i="4"/>
  <c r="L114" i="4"/>
  <c r="K114" i="4"/>
  <c r="J114" i="4"/>
  <c r="I114" i="4"/>
  <c r="H114" i="4"/>
  <c r="G114" i="4"/>
  <c r="F114" i="4"/>
  <c r="E114" i="4"/>
  <c r="D114" i="4"/>
  <c r="C114" i="4"/>
  <c r="B114" i="4"/>
  <c r="M113" i="4"/>
  <c r="L113" i="4"/>
  <c r="K113" i="4"/>
  <c r="J113" i="4"/>
  <c r="I113" i="4"/>
  <c r="H113" i="4"/>
  <c r="G113" i="4"/>
  <c r="F113" i="4"/>
  <c r="E113" i="4"/>
  <c r="D113" i="4"/>
  <c r="C113" i="4"/>
  <c r="B113" i="4"/>
  <c r="M112" i="4"/>
  <c r="L112" i="4"/>
  <c r="K112" i="4"/>
  <c r="J112" i="4"/>
  <c r="I112" i="4"/>
  <c r="H112" i="4"/>
  <c r="G112" i="4"/>
  <c r="F112" i="4"/>
  <c r="E112" i="4"/>
  <c r="D112" i="4"/>
  <c r="C112" i="4"/>
  <c r="B112" i="4"/>
  <c r="M111" i="4"/>
  <c r="L111" i="4"/>
  <c r="K111" i="4"/>
  <c r="J111" i="4"/>
  <c r="I111" i="4"/>
  <c r="H111" i="4"/>
  <c r="G111" i="4"/>
  <c r="F111" i="4"/>
  <c r="E111" i="4"/>
  <c r="D111" i="4"/>
  <c r="C111" i="4"/>
  <c r="B111" i="4"/>
  <c r="M110" i="4"/>
  <c r="L110" i="4"/>
  <c r="K110" i="4"/>
  <c r="J110" i="4"/>
  <c r="I110" i="4"/>
  <c r="H110" i="4"/>
  <c r="G110" i="4"/>
  <c r="F110" i="4"/>
  <c r="E110" i="4"/>
  <c r="D110" i="4"/>
  <c r="C110" i="4"/>
  <c r="B110" i="4"/>
  <c r="M109" i="4"/>
  <c r="L109" i="4"/>
  <c r="K109" i="4"/>
  <c r="J109" i="4"/>
  <c r="I109" i="4"/>
  <c r="H109" i="4"/>
  <c r="G109" i="4"/>
  <c r="F109" i="4"/>
  <c r="E109" i="4"/>
  <c r="D109" i="4"/>
  <c r="C109" i="4"/>
  <c r="B109" i="4"/>
  <c r="M108" i="4"/>
  <c r="L108" i="4"/>
  <c r="K108" i="4"/>
  <c r="J108" i="4"/>
  <c r="I108" i="4"/>
  <c r="H108" i="4"/>
  <c r="G108" i="4"/>
  <c r="F108" i="4"/>
  <c r="E108" i="4"/>
  <c r="D108" i="4"/>
  <c r="C108" i="4"/>
  <c r="B108" i="4"/>
  <c r="M107" i="4"/>
  <c r="L107" i="4"/>
  <c r="K107" i="4"/>
  <c r="J107" i="4"/>
  <c r="I107" i="4"/>
  <c r="H107" i="4"/>
  <c r="G107" i="4"/>
  <c r="F107" i="4"/>
  <c r="E107" i="4"/>
  <c r="D107" i="4"/>
  <c r="C107" i="4"/>
  <c r="B107" i="4"/>
  <c r="M106" i="4"/>
  <c r="L106" i="4"/>
  <c r="K106" i="4"/>
  <c r="J106" i="4"/>
  <c r="I106" i="4"/>
  <c r="H106" i="4"/>
  <c r="G106" i="4"/>
  <c r="F106" i="4"/>
  <c r="E106" i="4"/>
  <c r="D106" i="4"/>
  <c r="C106" i="4"/>
  <c r="B106" i="4"/>
  <c r="M105" i="4"/>
  <c r="L105" i="4"/>
  <c r="K105" i="4"/>
  <c r="J105" i="4"/>
  <c r="I105" i="4"/>
  <c r="H105" i="4"/>
  <c r="G105" i="4"/>
  <c r="F105" i="4"/>
  <c r="E105" i="4"/>
  <c r="D105" i="4"/>
  <c r="C105" i="4"/>
  <c r="B105" i="4"/>
  <c r="M104" i="4"/>
  <c r="L104" i="4"/>
  <c r="K104" i="4"/>
  <c r="J104" i="4"/>
  <c r="I104" i="4"/>
  <c r="H104" i="4"/>
  <c r="G104" i="4"/>
  <c r="F104" i="4"/>
  <c r="E104" i="4"/>
  <c r="D104" i="4"/>
  <c r="C104" i="4"/>
  <c r="B104" i="4"/>
  <c r="M103" i="4"/>
  <c r="L103" i="4"/>
  <c r="K103" i="4"/>
  <c r="J103" i="4"/>
  <c r="I103" i="4"/>
  <c r="H103" i="4"/>
  <c r="G103" i="4"/>
  <c r="F103" i="4"/>
  <c r="E103" i="4"/>
  <c r="D103" i="4"/>
  <c r="C103" i="4"/>
  <c r="B103" i="4"/>
  <c r="M102" i="4"/>
  <c r="L102" i="4"/>
  <c r="K102" i="4"/>
  <c r="J102" i="4"/>
  <c r="I102" i="4"/>
  <c r="H102" i="4"/>
  <c r="G102" i="4"/>
  <c r="F102" i="4"/>
  <c r="E102" i="4"/>
  <c r="D102" i="4"/>
  <c r="C102" i="4"/>
  <c r="B102" i="4"/>
  <c r="M101" i="4"/>
  <c r="L101" i="4"/>
  <c r="K101" i="4"/>
  <c r="J101" i="4"/>
  <c r="I101" i="4"/>
  <c r="H101" i="4"/>
  <c r="G101" i="4"/>
  <c r="F101" i="4"/>
  <c r="E101" i="4"/>
  <c r="D101" i="4"/>
  <c r="C101" i="4"/>
  <c r="B101" i="4"/>
  <c r="M100" i="4"/>
  <c r="L100" i="4"/>
  <c r="K100" i="4"/>
  <c r="J100" i="4"/>
  <c r="I100" i="4"/>
  <c r="H100" i="4"/>
  <c r="G100" i="4"/>
  <c r="F100" i="4"/>
  <c r="E100" i="4"/>
  <c r="D100" i="4"/>
  <c r="C100" i="4"/>
  <c r="B100" i="4"/>
  <c r="M99" i="4"/>
  <c r="L99" i="4"/>
  <c r="K99" i="4"/>
  <c r="J99" i="4"/>
  <c r="I99" i="4"/>
  <c r="H99" i="4"/>
  <c r="G99" i="4"/>
  <c r="F99" i="4"/>
  <c r="E99" i="4"/>
  <c r="D99" i="4"/>
  <c r="C99" i="4"/>
  <c r="B99" i="4"/>
  <c r="M98" i="4"/>
  <c r="L98" i="4"/>
  <c r="K98" i="4"/>
  <c r="J98" i="4"/>
  <c r="I98" i="4"/>
  <c r="H98" i="4"/>
  <c r="G98" i="4"/>
  <c r="F98" i="4"/>
  <c r="E98" i="4"/>
  <c r="D98" i="4"/>
  <c r="C98" i="4"/>
  <c r="B98" i="4"/>
  <c r="M97" i="4"/>
  <c r="L97" i="4"/>
  <c r="K97" i="4"/>
  <c r="J97" i="4"/>
  <c r="I97" i="4"/>
  <c r="H97" i="4"/>
  <c r="G97" i="4"/>
  <c r="F97" i="4"/>
  <c r="E97" i="4"/>
  <c r="D97" i="4"/>
  <c r="C97" i="4"/>
  <c r="B97" i="4"/>
  <c r="M96" i="4"/>
  <c r="L96" i="4"/>
  <c r="K96" i="4"/>
  <c r="J96" i="4"/>
  <c r="I96" i="4"/>
  <c r="H96" i="4"/>
  <c r="G96" i="4"/>
  <c r="F96" i="4"/>
  <c r="E96" i="4"/>
  <c r="D96" i="4"/>
  <c r="C96" i="4"/>
  <c r="B96" i="4"/>
  <c r="M95" i="4"/>
  <c r="L95" i="4"/>
  <c r="K95" i="4"/>
  <c r="J95" i="4"/>
  <c r="I95" i="4"/>
  <c r="H95" i="4"/>
  <c r="G95" i="4"/>
  <c r="F95" i="4"/>
  <c r="E95" i="4"/>
  <c r="D95" i="4"/>
  <c r="C95" i="4"/>
  <c r="B95" i="4"/>
  <c r="M94" i="4"/>
  <c r="L94" i="4"/>
  <c r="K94" i="4"/>
  <c r="J94" i="4"/>
  <c r="I94" i="4"/>
  <c r="H94" i="4"/>
  <c r="G94" i="4"/>
  <c r="F94" i="4"/>
  <c r="E94" i="4"/>
  <c r="D94" i="4"/>
  <c r="C94" i="4"/>
  <c r="B94" i="4"/>
  <c r="M93" i="4"/>
  <c r="L93" i="4"/>
  <c r="K93" i="4"/>
  <c r="J93" i="4"/>
  <c r="I93" i="4"/>
  <c r="H93" i="4"/>
  <c r="G93" i="4"/>
  <c r="F93" i="4"/>
  <c r="E93" i="4"/>
  <c r="D93" i="4"/>
  <c r="C93" i="4"/>
  <c r="B93" i="4"/>
  <c r="M92" i="4"/>
  <c r="L92" i="4"/>
  <c r="K92" i="4"/>
  <c r="J92" i="4"/>
  <c r="I92" i="4"/>
  <c r="H92" i="4"/>
  <c r="G92" i="4"/>
  <c r="F92" i="4"/>
  <c r="E92" i="4"/>
  <c r="D92" i="4"/>
  <c r="C92" i="4"/>
  <c r="B92" i="4"/>
  <c r="M91" i="4"/>
  <c r="L91" i="4"/>
  <c r="K91" i="4"/>
  <c r="J91" i="4"/>
  <c r="I91" i="4"/>
  <c r="H91" i="4"/>
  <c r="G91" i="4"/>
  <c r="F91" i="4"/>
  <c r="E91" i="4"/>
  <c r="D91" i="4"/>
  <c r="C91" i="4"/>
  <c r="B91" i="4"/>
  <c r="M90" i="4"/>
  <c r="L90" i="4"/>
  <c r="K90" i="4"/>
  <c r="J90" i="4"/>
  <c r="I90" i="4"/>
  <c r="H90" i="4"/>
  <c r="G90" i="4"/>
  <c r="F90" i="4"/>
  <c r="E90" i="4"/>
  <c r="D90" i="4"/>
  <c r="C90" i="4"/>
  <c r="B90" i="4"/>
  <c r="M89" i="4"/>
  <c r="L89" i="4"/>
  <c r="K89" i="4"/>
  <c r="J89" i="4"/>
  <c r="I89" i="4"/>
  <c r="H89" i="4"/>
  <c r="G89" i="4"/>
  <c r="F89" i="4"/>
  <c r="E89" i="4"/>
  <c r="D89" i="4"/>
  <c r="C89" i="4"/>
  <c r="B89" i="4"/>
  <c r="M88" i="4"/>
  <c r="L88" i="4"/>
  <c r="K88" i="4"/>
  <c r="J88" i="4"/>
  <c r="I88" i="4"/>
  <c r="H88" i="4"/>
  <c r="G88" i="4"/>
  <c r="F88" i="4"/>
  <c r="E88" i="4"/>
  <c r="D88" i="4"/>
  <c r="C88" i="4"/>
  <c r="B88" i="4"/>
  <c r="M87" i="4"/>
  <c r="L87" i="4"/>
  <c r="K87" i="4"/>
  <c r="J87" i="4"/>
  <c r="I87" i="4"/>
  <c r="H87" i="4"/>
  <c r="G87" i="4"/>
  <c r="F87" i="4"/>
  <c r="E87" i="4"/>
  <c r="D87" i="4"/>
  <c r="C87" i="4"/>
  <c r="B87" i="4"/>
  <c r="M86" i="4"/>
  <c r="L86" i="4"/>
  <c r="K86" i="4"/>
  <c r="J86" i="4"/>
  <c r="I86" i="4"/>
  <c r="H86" i="4"/>
  <c r="G86" i="4"/>
  <c r="F86" i="4"/>
  <c r="E86" i="4"/>
  <c r="D86" i="4"/>
  <c r="C86" i="4"/>
  <c r="B86" i="4"/>
  <c r="M85" i="4"/>
  <c r="L85" i="4"/>
  <c r="K85" i="4"/>
  <c r="J85" i="4"/>
  <c r="I85" i="4"/>
  <c r="H85" i="4"/>
  <c r="G85" i="4"/>
  <c r="F85" i="4"/>
  <c r="E85" i="4"/>
  <c r="D85" i="4"/>
  <c r="C85" i="4"/>
  <c r="B85" i="4"/>
  <c r="M84" i="4"/>
  <c r="L84" i="4"/>
  <c r="K84" i="4"/>
  <c r="J84" i="4"/>
  <c r="I84" i="4"/>
  <c r="H84" i="4"/>
  <c r="G84" i="4"/>
  <c r="F84" i="4"/>
  <c r="E84" i="4"/>
  <c r="D84" i="4"/>
  <c r="C84" i="4"/>
  <c r="B84" i="4"/>
  <c r="M83" i="4"/>
  <c r="L83" i="4"/>
  <c r="K83" i="4"/>
  <c r="J83" i="4"/>
  <c r="I83" i="4"/>
  <c r="H83" i="4"/>
  <c r="G83" i="4"/>
  <c r="F83" i="4"/>
  <c r="E83" i="4"/>
  <c r="D83" i="4"/>
  <c r="C83" i="4"/>
  <c r="B83" i="4"/>
  <c r="M82" i="4"/>
  <c r="L82" i="4"/>
  <c r="K82" i="4"/>
  <c r="J82" i="4"/>
  <c r="I82" i="4"/>
  <c r="H82" i="4"/>
  <c r="G82" i="4"/>
  <c r="F82" i="4"/>
  <c r="E82" i="4"/>
  <c r="D82" i="4"/>
  <c r="C82" i="4"/>
  <c r="B82" i="4"/>
  <c r="M81" i="4"/>
  <c r="L81" i="4"/>
  <c r="K81" i="4"/>
  <c r="J81" i="4"/>
  <c r="I81" i="4"/>
  <c r="H81" i="4"/>
  <c r="G81" i="4"/>
  <c r="F81" i="4"/>
  <c r="E81" i="4"/>
  <c r="D81" i="4"/>
  <c r="C81" i="4"/>
  <c r="B81" i="4"/>
  <c r="M80" i="4"/>
  <c r="L80" i="4"/>
  <c r="K80" i="4"/>
  <c r="J80" i="4"/>
  <c r="I80" i="4"/>
  <c r="H80" i="4"/>
  <c r="G80" i="4"/>
  <c r="F80" i="4"/>
  <c r="E80" i="4"/>
  <c r="D80" i="4"/>
  <c r="C80" i="4"/>
  <c r="B80" i="4"/>
  <c r="M79" i="4"/>
  <c r="L79" i="4"/>
  <c r="K79" i="4"/>
  <c r="J79" i="4"/>
  <c r="I79" i="4"/>
  <c r="H79" i="4"/>
  <c r="G79" i="4"/>
  <c r="F79" i="4"/>
  <c r="E79" i="4"/>
  <c r="D79" i="4"/>
  <c r="C79" i="4"/>
  <c r="B79" i="4"/>
  <c r="M78" i="4"/>
  <c r="L78" i="4"/>
  <c r="K78" i="4"/>
  <c r="J78" i="4"/>
  <c r="I78" i="4"/>
  <c r="H78" i="4"/>
  <c r="G78" i="4"/>
  <c r="F78" i="4"/>
  <c r="E78" i="4"/>
  <c r="D78" i="4"/>
  <c r="C78" i="4"/>
  <c r="B78" i="4"/>
  <c r="M77" i="4"/>
  <c r="L77" i="4"/>
  <c r="K77" i="4"/>
  <c r="J77" i="4"/>
  <c r="I77" i="4"/>
  <c r="H77" i="4"/>
  <c r="G77" i="4"/>
  <c r="F77" i="4"/>
  <c r="E77" i="4"/>
  <c r="D77" i="4"/>
  <c r="C77" i="4"/>
  <c r="B77" i="4"/>
  <c r="M76" i="4"/>
  <c r="L76" i="4"/>
  <c r="K76" i="4"/>
  <c r="J76" i="4"/>
  <c r="I76" i="4"/>
  <c r="H76" i="4"/>
  <c r="G76" i="4"/>
  <c r="F76" i="4"/>
  <c r="E76" i="4"/>
  <c r="D76" i="4"/>
  <c r="C76" i="4"/>
  <c r="B76" i="4"/>
  <c r="M75" i="4"/>
  <c r="L75" i="4"/>
  <c r="K75" i="4"/>
  <c r="J75" i="4"/>
  <c r="I75" i="4"/>
  <c r="H75" i="4"/>
  <c r="G75" i="4"/>
  <c r="F75" i="4"/>
  <c r="E75" i="4"/>
  <c r="D75" i="4"/>
  <c r="C75" i="4"/>
  <c r="B75" i="4"/>
  <c r="M74" i="4"/>
  <c r="L74" i="4"/>
  <c r="K74" i="4"/>
  <c r="J74" i="4"/>
  <c r="I74" i="4"/>
  <c r="H74" i="4"/>
  <c r="G74" i="4"/>
  <c r="F74" i="4"/>
  <c r="E74" i="4"/>
  <c r="D74" i="4"/>
  <c r="C74" i="4"/>
  <c r="B74" i="4"/>
  <c r="M73" i="4"/>
  <c r="L73" i="4"/>
  <c r="K73" i="4"/>
  <c r="J73" i="4"/>
  <c r="I73" i="4"/>
  <c r="H73" i="4"/>
  <c r="G73" i="4"/>
  <c r="F73" i="4"/>
  <c r="E73" i="4"/>
  <c r="D73" i="4"/>
  <c r="C73" i="4"/>
  <c r="B73" i="4"/>
  <c r="M72" i="4"/>
  <c r="L72" i="4"/>
  <c r="K72" i="4"/>
  <c r="J72" i="4"/>
  <c r="I72" i="4"/>
  <c r="H72" i="4"/>
  <c r="G72" i="4"/>
  <c r="F72" i="4"/>
  <c r="E72" i="4"/>
  <c r="D72" i="4"/>
  <c r="C72" i="4"/>
  <c r="B72" i="4"/>
  <c r="M71" i="4"/>
  <c r="L71" i="4"/>
  <c r="K71" i="4"/>
  <c r="J71" i="4"/>
  <c r="I71" i="4"/>
  <c r="H71" i="4"/>
  <c r="G71" i="4"/>
  <c r="F71" i="4"/>
  <c r="E71" i="4"/>
  <c r="D71" i="4"/>
  <c r="C71" i="4"/>
  <c r="B71" i="4"/>
  <c r="M70" i="4"/>
  <c r="L70" i="4"/>
  <c r="K70" i="4"/>
  <c r="J70" i="4"/>
  <c r="I70" i="4"/>
  <c r="H70" i="4"/>
  <c r="G70" i="4"/>
  <c r="F70" i="4"/>
  <c r="E70" i="4"/>
  <c r="D70" i="4"/>
  <c r="C70" i="4"/>
  <c r="B70" i="4"/>
  <c r="M69" i="4"/>
  <c r="L69" i="4"/>
  <c r="K69" i="4"/>
  <c r="J69" i="4"/>
  <c r="I69" i="4"/>
  <c r="H69" i="4"/>
  <c r="G69" i="4"/>
  <c r="F69" i="4"/>
  <c r="E69" i="4"/>
  <c r="D69" i="4"/>
  <c r="C69" i="4"/>
  <c r="B69" i="4"/>
  <c r="M68" i="4"/>
  <c r="L68" i="4"/>
  <c r="K68" i="4"/>
  <c r="J68" i="4"/>
  <c r="I68" i="4"/>
  <c r="H68" i="4"/>
  <c r="G68" i="4"/>
  <c r="F68" i="4"/>
  <c r="E68" i="4"/>
  <c r="D68" i="4"/>
  <c r="C68" i="4"/>
  <c r="B68" i="4"/>
  <c r="M67" i="4"/>
  <c r="L67" i="4"/>
  <c r="K67" i="4"/>
  <c r="J67" i="4"/>
  <c r="I67" i="4"/>
  <c r="H67" i="4"/>
  <c r="G67" i="4"/>
  <c r="F67" i="4"/>
  <c r="E67" i="4"/>
  <c r="D67" i="4"/>
  <c r="C67" i="4"/>
  <c r="B67" i="4"/>
  <c r="M66" i="4"/>
  <c r="L66" i="4"/>
  <c r="K66" i="4"/>
  <c r="J66" i="4"/>
  <c r="I66" i="4"/>
  <c r="H66" i="4"/>
  <c r="G66" i="4"/>
  <c r="F66" i="4"/>
  <c r="E66" i="4"/>
  <c r="D66" i="4"/>
  <c r="C66" i="4"/>
  <c r="B66" i="4"/>
  <c r="M65" i="4"/>
  <c r="L65" i="4"/>
  <c r="K65" i="4"/>
  <c r="J65" i="4"/>
  <c r="I65" i="4"/>
  <c r="H65" i="4"/>
  <c r="G65" i="4"/>
  <c r="F65" i="4"/>
  <c r="E65" i="4"/>
  <c r="D65" i="4"/>
  <c r="C65" i="4"/>
  <c r="B65" i="4"/>
  <c r="M64" i="4"/>
  <c r="L64" i="4"/>
  <c r="K64" i="4"/>
  <c r="J64" i="4"/>
  <c r="I64" i="4"/>
  <c r="H64" i="4"/>
  <c r="G64" i="4"/>
  <c r="F64" i="4"/>
  <c r="E64" i="4"/>
  <c r="D64" i="4"/>
  <c r="C64" i="4"/>
  <c r="B64" i="4"/>
  <c r="M63" i="4"/>
  <c r="L63" i="4"/>
  <c r="K63" i="4"/>
  <c r="J63" i="4"/>
  <c r="I63" i="4"/>
  <c r="H63" i="4"/>
  <c r="G63" i="4"/>
  <c r="F63" i="4"/>
  <c r="E63" i="4"/>
  <c r="D63" i="4"/>
  <c r="C63" i="4"/>
  <c r="B63" i="4"/>
  <c r="M62" i="4"/>
  <c r="L62" i="4"/>
  <c r="K62" i="4"/>
  <c r="J62" i="4"/>
  <c r="I62" i="4"/>
  <c r="H62" i="4"/>
  <c r="G62" i="4"/>
  <c r="F62" i="4"/>
  <c r="E62" i="4"/>
  <c r="D62" i="4"/>
  <c r="C62" i="4"/>
  <c r="B62" i="4"/>
  <c r="M61" i="4"/>
  <c r="L61" i="4"/>
  <c r="K61" i="4"/>
  <c r="J61" i="4"/>
  <c r="I61" i="4"/>
  <c r="H61" i="4"/>
  <c r="G61" i="4"/>
  <c r="F61" i="4"/>
  <c r="E61" i="4"/>
  <c r="D61" i="4"/>
  <c r="C61" i="4"/>
  <c r="B61" i="4"/>
  <c r="M60" i="4"/>
  <c r="L60" i="4"/>
  <c r="K60" i="4"/>
  <c r="J60" i="4"/>
  <c r="I60" i="4"/>
  <c r="H60" i="4"/>
  <c r="G60" i="4"/>
  <c r="F60" i="4"/>
  <c r="E60" i="4"/>
  <c r="D60" i="4"/>
  <c r="C60" i="4"/>
  <c r="B60" i="4"/>
  <c r="M59" i="4"/>
  <c r="L59" i="4"/>
  <c r="K59" i="4"/>
  <c r="J59" i="4"/>
  <c r="I59" i="4"/>
  <c r="H59" i="4"/>
  <c r="G59" i="4"/>
  <c r="F59" i="4"/>
  <c r="E59" i="4"/>
  <c r="D59" i="4"/>
  <c r="C59" i="4"/>
  <c r="B59" i="4"/>
  <c r="M58" i="4"/>
  <c r="L58" i="4"/>
  <c r="K58" i="4"/>
  <c r="J58" i="4"/>
  <c r="I58" i="4"/>
  <c r="H58" i="4"/>
  <c r="G58" i="4"/>
  <c r="F58" i="4"/>
  <c r="E58" i="4"/>
  <c r="D58" i="4"/>
  <c r="C58" i="4"/>
  <c r="B58" i="4"/>
  <c r="M57" i="4"/>
  <c r="L57" i="4"/>
  <c r="K57" i="4"/>
  <c r="J57" i="4"/>
  <c r="I57" i="4"/>
  <c r="H57" i="4"/>
  <c r="G57" i="4"/>
  <c r="F57" i="4"/>
  <c r="E57" i="4"/>
  <c r="D57" i="4"/>
  <c r="C57" i="4"/>
  <c r="B57" i="4"/>
  <c r="M56" i="4"/>
  <c r="L56" i="4"/>
  <c r="K56" i="4"/>
  <c r="J56" i="4"/>
  <c r="I56" i="4"/>
  <c r="H56" i="4"/>
  <c r="G56" i="4"/>
  <c r="F56" i="4"/>
  <c r="E56" i="4"/>
  <c r="D56" i="4"/>
  <c r="C56" i="4"/>
  <c r="B56" i="4"/>
  <c r="M55" i="4"/>
  <c r="L55" i="4"/>
  <c r="K55" i="4"/>
  <c r="J55" i="4"/>
  <c r="I55" i="4"/>
  <c r="H55" i="4"/>
  <c r="G55" i="4"/>
  <c r="F55" i="4"/>
  <c r="E55" i="4"/>
  <c r="D55" i="4"/>
  <c r="C55" i="4"/>
  <c r="B55" i="4"/>
  <c r="M54" i="4"/>
  <c r="L54" i="4"/>
  <c r="K54" i="4"/>
  <c r="J54" i="4"/>
  <c r="I54" i="4"/>
  <c r="H54" i="4"/>
  <c r="G54" i="4"/>
  <c r="F54" i="4"/>
  <c r="E54" i="4"/>
  <c r="D54" i="4"/>
  <c r="C54" i="4"/>
  <c r="B54" i="4"/>
  <c r="M53" i="4"/>
  <c r="L53" i="4"/>
  <c r="K53" i="4"/>
  <c r="J53" i="4"/>
  <c r="I53" i="4"/>
  <c r="H53" i="4"/>
  <c r="G53" i="4"/>
  <c r="F53" i="4"/>
  <c r="E53" i="4"/>
  <c r="D53" i="4"/>
  <c r="C53" i="4"/>
  <c r="B53" i="4"/>
  <c r="M52" i="4"/>
  <c r="L52" i="4"/>
  <c r="K52" i="4"/>
  <c r="J52" i="4"/>
  <c r="I52" i="4"/>
  <c r="H52" i="4"/>
  <c r="G52" i="4"/>
  <c r="F52" i="4"/>
  <c r="E52" i="4"/>
  <c r="D52" i="4"/>
  <c r="C52" i="4"/>
  <c r="B52" i="4"/>
  <c r="M51" i="4"/>
  <c r="L51" i="4"/>
  <c r="K51" i="4"/>
  <c r="J51" i="4"/>
  <c r="I51" i="4"/>
  <c r="H51" i="4"/>
  <c r="G51" i="4"/>
  <c r="F51" i="4"/>
  <c r="E51" i="4"/>
  <c r="D51" i="4"/>
  <c r="C51" i="4"/>
  <c r="B51" i="4"/>
  <c r="M50" i="4"/>
  <c r="L50" i="4"/>
  <c r="K50" i="4"/>
  <c r="J50" i="4"/>
  <c r="I50" i="4"/>
  <c r="H50" i="4"/>
  <c r="G50" i="4"/>
  <c r="F50" i="4"/>
  <c r="E50" i="4"/>
  <c r="D50" i="4"/>
  <c r="C50" i="4"/>
  <c r="B50" i="4"/>
  <c r="M49" i="4"/>
  <c r="L49" i="4"/>
  <c r="K49" i="4"/>
  <c r="J49" i="4"/>
  <c r="I49" i="4"/>
  <c r="H49" i="4"/>
  <c r="G49" i="4"/>
  <c r="F49" i="4"/>
  <c r="E49" i="4"/>
  <c r="D49" i="4"/>
  <c r="C49" i="4"/>
  <c r="B49" i="4"/>
  <c r="M48" i="4"/>
  <c r="L48" i="4"/>
  <c r="K48" i="4"/>
  <c r="J48" i="4"/>
  <c r="I48" i="4"/>
  <c r="H48" i="4"/>
  <c r="G48" i="4"/>
  <c r="F48" i="4"/>
  <c r="E48" i="4"/>
  <c r="D48" i="4"/>
  <c r="C48" i="4"/>
  <c r="B48" i="4"/>
  <c r="M47" i="4"/>
  <c r="L47" i="4"/>
  <c r="K47" i="4"/>
  <c r="J47" i="4"/>
  <c r="I47" i="4"/>
  <c r="H47" i="4"/>
  <c r="G47" i="4"/>
  <c r="F47" i="4"/>
  <c r="E47" i="4"/>
  <c r="D47" i="4"/>
  <c r="C47" i="4"/>
  <c r="B47" i="4"/>
  <c r="M46" i="4"/>
  <c r="L46" i="4"/>
  <c r="K46" i="4"/>
  <c r="J46" i="4"/>
  <c r="I46" i="4"/>
  <c r="H46" i="4"/>
  <c r="G46" i="4"/>
  <c r="F46" i="4"/>
  <c r="E46" i="4"/>
  <c r="D46" i="4"/>
  <c r="C46" i="4"/>
  <c r="B46" i="4"/>
  <c r="M45" i="4"/>
  <c r="L45" i="4"/>
  <c r="K45" i="4"/>
  <c r="J45" i="4"/>
  <c r="I45" i="4"/>
  <c r="H45" i="4"/>
  <c r="G45" i="4"/>
  <c r="F45" i="4"/>
  <c r="E45" i="4"/>
  <c r="D45" i="4"/>
  <c r="C45" i="4"/>
  <c r="B45" i="4"/>
  <c r="L44" i="4"/>
  <c r="K44" i="4"/>
  <c r="J44" i="4"/>
  <c r="I44" i="4"/>
  <c r="E44" i="4"/>
  <c r="M43" i="4"/>
  <c r="L41" i="4"/>
  <c r="K41" i="4"/>
  <c r="J41" i="4"/>
  <c r="I41" i="4"/>
  <c r="H41" i="4"/>
  <c r="G41" i="4"/>
  <c r="F41" i="4"/>
  <c r="E41" i="4"/>
  <c r="D41" i="4"/>
  <c r="M40" i="4"/>
  <c r="L40" i="4"/>
  <c r="K40" i="4"/>
  <c r="J40" i="4"/>
  <c r="I40" i="4"/>
  <c r="H40" i="4"/>
  <c r="G40" i="4"/>
  <c r="F40" i="4"/>
  <c r="E40" i="4"/>
  <c r="D40" i="4"/>
  <c r="C40" i="4"/>
  <c r="B40" i="4"/>
  <c r="M39" i="4"/>
  <c r="L39" i="4"/>
  <c r="K39" i="4"/>
  <c r="J39" i="4"/>
  <c r="I39" i="4"/>
  <c r="H39" i="4"/>
  <c r="G39" i="4"/>
  <c r="F39" i="4"/>
  <c r="E39" i="4"/>
  <c r="D39" i="4"/>
  <c r="C39" i="4"/>
  <c r="B39" i="4"/>
  <c r="M38" i="4"/>
  <c r="L38" i="4"/>
  <c r="K38" i="4"/>
  <c r="J38" i="4"/>
  <c r="I38" i="4"/>
  <c r="H38" i="4"/>
  <c r="G38" i="4"/>
  <c r="F38" i="4"/>
  <c r="E38" i="4"/>
  <c r="D38" i="4"/>
  <c r="C38" i="4"/>
  <c r="B38" i="4"/>
  <c r="M37" i="4"/>
  <c r="L37" i="4"/>
  <c r="K37" i="4"/>
  <c r="J37" i="4"/>
  <c r="I37" i="4"/>
  <c r="H37" i="4"/>
  <c r="G37" i="4"/>
  <c r="F37" i="4"/>
  <c r="E37" i="4"/>
  <c r="D37" i="4"/>
  <c r="C37" i="4"/>
  <c r="B37" i="4"/>
  <c r="M36" i="4"/>
  <c r="L36" i="4"/>
  <c r="K36" i="4"/>
  <c r="J36" i="4"/>
  <c r="I36" i="4"/>
  <c r="H36" i="4"/>
  <c r="G36" i="4"/>
  <c r="F36" i="4"/>
  <c r="E36" i="4"/>
  <c r="D36" i="4"/>
  <c r="C36" i="4"/>
  <c r="B36" i="4"/>
  <c r="M35" i="4"/>
  <c r="L35" i="4"/>
  <c r="K35" i="4"/>
  <c r="J35" i="4"/>
  <c r="I35" i="4"/>
  <c r="H35" i="4"/>
  <c r="G35" i="4"/>
  <c r="F35" i="4"/>
  <c r="E35" i="4"/>
  <c r="D35" i="4"/>
  <c r="C35" i="4"/>
  <c r="B35" i="4"/>
  <c r="M34" i="4"/>
  <c r="L34" i="4"/>
  <c r="K34" i="4"/>
  <c r="J34" i="4"/>
  <c r="I34" i="4"/>
  <c r="H34" i="4"/>
  <c r="G34" i="4"/>
  <c r="F34" i="4"/>
  <c r="E34" i="4"/>
  <c r="D34" i="4"/>
  <c r="C34" i="4"/>
  <c r="B34" i="4"/>
  <c r="M33" i="4"/>
  <c r="L33" i="4"/>
  <c r="K33" i="4"/>
  <c r="J33" i="4"/>
  <c r="I33" i="4"/>
  <c r="H33" i="4"/>
  <c r="G33" i="4"/>
  <c r="F33" i="4"/>
  <c r="E33" i="4"/>
  <c r="D33" i="4"/>
  <c r="C33" i="4"/>
  <c r="B33" i="4"/>
  <c r="M32" i="4"/>
  <c r="L32" i="4"/>
  <c r="K32" i="4"/>
  <c r="J32" i="4"/>
  <c r="I32" i="4"/>
  <c r="H32" i="4"/>
  <c r="G32" i="4"/>
  <c r="F32" i="4"/>
  <c r="E32" i="4"/>
  <c r="D32" i="4"/>
  <c r="C32" i="4"/>
  <c r="B32" i="4"/>
  <c r="M31" i="4"/>
  <c r="L31" i="4"/>
  <c r="K31" i="4"/>
  <c r="J31" i="4"/>
  <c r="I31" i="4"/>
  <c r="H31" i="4"/>
  <c r="G31" i="4"/>
  <c r="F31" i="4"/>
  <c r="E31" i="4"/>
  <c r="D31" i="4"/>
  <c r="C31" i="4"/>
  <c r="B31" i="4"/>
  <c r="L30" i="4"/>
  <c r="K30" i="4"/>
  <c r="J30" i="4"/>
  <c r="I30" i="4"/>
  <c r="E30" i="4"/>
  <c r="M29" i="4"/>
  <c r="L27" i="4"/>
  <c r="K27" i="4"/>
  <c r="J27" i="4"/>
  <c r="I27" i="4"/>
  <c r="H27" i="4"/>
  <c r="G27" i="4"/>
  <c r="F27" i="4"/>
  <c r="E27" i="4"/>
  <c r="D27" i="4"/>
  <c r="M26" i="4"/>
  <c r="L26" i="4"/>
  <c r="K26" i="4"/>
  <c r="J26" i="4"/>
  <c r="I26" i="4"/>
  <c r="H26" i="4"/>
  <c r="G26" i="4"/>
  <c r="F26" i="4"/>
  <c r="E26" i="4"/>
  <c r="D26" i="4"/>
  <c r="B26" i="4"/>
  <c r="M25" i="4"/>
  <c r="L25" i="4"/>
  <c r="K25" i="4"/>
  <c r="J25" i="4"/>
  <c r="I25" i="4"/>
  <c r="H25" i="4"/>
  <c r="G25" i="4"/>
  <c r="F25" i="4"/>
  <c r="E25" i="4"/>
  <c r="D25" i="4"/>
  <c r="B25" i="4"/>
  <c r="M24" i="4"/>
  <c r="L24" i="4"/>
  <c r="K24" i="4"/>
  <c r="J24" i="4"/>
  <c r="I24" i="4"/>
  <c r="H24" i="4"/>
  <c r="G24" i="4"/>
  <c r="F24" i="4"/>
  <c r="E24" i="4"/>
  <c r="D24" i="4"/>
  <c r="B24" i="4"/>
  <c r="M23" i="4"/>
  <c r="L23" i="4"/>
  <c r="K23" i="4"/>
  <c r="J23" i="4"/>
  <c r="I23" i="4"/>
  <c r="H23" i="4"/>
  <c r="G23" i="4"/>
  <c r="F23" i="4"/>
  <c r="E23" i="4"/>
  <c r="D23" i="4"/>
  <c r="B23" i="4"/>
  <c r="M22" i="4"/>
  <c r="L22" i="4"/>
  <c r="K22" i="4"/>
  <c r="J22" i="4"/>
  <c r="I22" i="4"/>
  <c r="H22" i="4"/>
  <c r="G22" i="4"/>
  <c r="F22" i="4"/>
  <c r="E22" i="4"/>
  <c r="D22" i="4"/>
  <c r="B22" i="4"/>
  <c r="L21" i="4"/>
  <c r="K21" i="4"/>
  <c r="J21" i="4"/>
  <c r="I21" i="4"/>
  <c r="E21" i="4"/>
  <c r="L18" i="4"/>
  <c r="K18" i="4"/>
  <c r="J18" i="4"/>
  <c r="I18" i="4"/>
  <c r="H18" i="4"/>
  <c r="G18" i="4"/>
  <c r="F18" i="4"/>
  <c r="E18" i="4"/>
  <c r="D18" i="4"/>
  <c r="M17" i="4"/>
  <c r="L17" i="4"/>
  <c r="K17" i="4"/>
  <c r="J17" i="4"/>
  <c r="I17" i="4"/>
  <c r="H17" i="4"/>
  <c r="G17" i="4"/>
  <c r="F17" i="4"/>
  <c r="E17" i="4"/>
  <c r="D17" i="4"/>
  <c r="B17" i="4"/>
  <c r="M16" i="4"/>
  <c r="L16" i="4"/>
  <c r="K16" i="4"/>
  <c r="J16" i="4"/>
  <c r="I16" i="4"/>
  <c r="H16" i="4"/>
  <c r="G16" i="4"/>
  <c r="F16" i="4"/>
  <c r="E16" i="4"/>
  <c r="D16" i="4"/>
  <c r="B16" i="4"/>
  <c r="M15" i="4"/>
  <c r="L15" i="4"/>
  <c r="K15" i="4"/>
  <c r="J15" i="4"/>
  <c r="I15" i="4"/>
  <c r="H15" i="4"/>
  <c r="G15" i="4"/>
  <c r="F15" i="4"/>
  <c r="E15" i="4"/>
  <c r="D15" i="4"/>
  <c r="B15" i="4"/>
  <c r="M14" i="4"/>
  <c r="L14" i="4"/>
  <c r="K14" i="4"/>
  <c r="J14" i="4"/>
  <c r="I14" i="4"/>
  <c r="H14" i="4"/>
  <c r="G14" i="4"/>
  <c r="F14" i="4"/>
  <c r="E14" i="4"/>
  <c r="D14" i="4"/>
  <c r="B14" i="4"/>
  <c r="L13" i="4"/>
  <c r="K13" i="4"/>
  <c r="J13" i="4"/>
  <c r="I13" i="4"/>
  <c r="E13" i="4"/>
  <c r="M9" i="4"/>
  <c r="L9" i="4"/>
  <c r="D9" i="4"/>
  <c r="M8" i="4"/>
  <c r="L8" i="4"/>
  <c r="D8" i="4"/>
  <c r="M7" i="4"/>
  <c r="L7" i="4"/>
  <c r="D7" i="4"/>
  <c r="M6" i="4"/>
  <c r="L6" i="4"/>
  <c r="D6" i="4"/>
  <c r="T507" i="3"/>
  <c r="S507" i="3"/>
  <c r="R507" i="3"/>
  <c r="Q507" i="3"/>
  <c r="P507" i="3"/>
  <c r="T506" i="3"/>
  <c r="S506" i="3"/>
  <c r="R506" i="3"/>
  <c r="Q506" i="3"/>
  <c r="P506" i="3"/>
  <c r="T505" i="3"/>
  <c r="S505" i="3"/>
  <c r="R505" i="3"/>
  <c r="Q505" i="3"/>
  <c r="P505" i="3"/>
  <c r="T504" i="3"/>
  <c r="S504" i="3"/>
  <c r="R504" i="3"/>
  <c r="Q504" i="3"/>
  <c r="P504" i="3"/>
  <c r="T503" i="3"/>
  <c r="S503" i="3"/>
  <c r="R503" i="3"/>
  <c r="Q503" i="3"/>
  <c r="P503" i="3"/>
  <c r="T502" i="3"/>
  <c r="S502" i="3"/>
  <c r="R502" i="3"/>
  <c r="Q502" i="3"/>
  <c r="P502" i="3"/>
  <c r="T501" i="3"/>
  <c r="S501" i="3"/>
  <c r="R501" i="3"/>
  <c r="Q501" i="3"/>
  <c r="P501" i="3"/>
  <c r="T500" i="3"/>
  <c r="S500" i="3"/>
  <c r="R500" i="3"/>
  <c r="Q500" i="3"/>
  <c r="P500" i="3"/>
  <c r="T499" i="3"/>
  <c r="S499" i="3"/>
  <c r="R499" i="3"/>
  <c r="Q499" i="3"/>
  <c r="P499" i="3"/>
  <c r="T498" i="3"/>
  <c r="S498" i="3"/>
  <c r="R498" i="3"/>
  <c r="Q498" i="3"/>
  <c r="P498" i="3"/>
  <c r="T497" i="3"/>
  <c r="S497" i="3"/>
  <c r="R497" i="3"/>
  <c r="Q497" i="3"/>
  <c r="P497" i="3"/>
  <c r="T496" i="3"/>
  <c r="S496" i="3"/>
  <c r="R496" i="3"/>
  <c r="Q496" i="3"/>
  <c r="P496" i="3"/>
  <c r="T495" i="3"/>
  <c r="S495" i="3"/>
  <c r="R495" i="3"/>
  <c r="Q495" i="3"/>
  <c r="P495" i="3"/>
  <c r="T494" i="3"/>
  <c r="S494" i="3"/>
  <c r="R494" i="3"/>
  <c r="Q494" i="3"/>
  <c r="P494" i="3"/>
  <c r="T493" i="3"/>
  <c r="S493" i="3"/>
  <c r="R493" i="3"/>
  <c r="Q493" i="3"/>
  <c r="P493" i="3"/>
  <c r="T492" i="3"/>
  <c r="S492" i="3"/>
  <c r="R492" i="3"/>
  <c r="Q492" i="3"/>
  <c r="P492" i="3"/>
  <c r="T491" i="3"/>
  <c r="S491" i="3"/>
  <c r="R491" i="3"/>
  <c r="Q491" i="3"/>
  <c r="P491" i="3"/>
  <c r="T490" i="3"/>
  <c r="S490" i="3"/>
  <c r="R490" i="3"/>
  <c r="Q490" i="3"/>
  <c r="P490" i="3"/>
  <c r="T489" i="3"/>
  <c r="S489" i="3"/>
  <c r="R489" i="3"/>
  <c r="Q489" i="3"/>
  <c r="P489" i="3"/>
  <c r="T488" i="3"/>
  <c r="S488" i="3"/>
  <c r="R488" i="3"/>
  <c r="Q488" i="3"/>
  <c r="P488" i="3"/>
  <c r="T487" i="3"/>
  <c r="S487" i="3"/>
  <c r="R487" i="3"/>
  <c r="Q487" i="3"/>
  <c r="P487" i="3"/>
  <c r="T486" i="3"/>
  <c r="S486" i="3"/>
  <c r="R486" i="3"/>
  <c r="Q486" i="3"/>
  <c r="P486" i="3"/>
  <c r="T485" i="3"/>
  <c r="S485" i="3"/>
  <c r="R485" i="3"/>
  <c r="Q485" i="3"/>
  <c r="P485" i="3"/>
  <c r="T484" i="3"/>
  <c r="S484" i="3"/>
  <c r="R484" i="3"/>
  <c r="Q484" i="3"/>
  <c r="P484" i="3"/>
  <c r="T483" i="3"/>
  <c r="S483" i="3"/>
  <c r="R483" i="3"/>
  <c r="Q483" i="3"/>
  <c r="P483" i="3"/>
  <c r="T482" i="3"/>
  <c r="S482" i="3"/>
  <c r="R482" i="3"/>
  <c r="Q482" i="3"/>
  <c r="P482" i="3"/>
  <c r="T481" i="3"/>
  <c r="S481" i="3"/>
  <c r="R481" i="3"/>
  <c r="Q481" i="3"/>
  <c r="P481" i="3"/>
  <c r="T480" i="3"/>
  <c r="S480" i="3"/>
  <c r="R480" i="3"/>
  <c r="Q480" i="3"/>
  <c r="P480" i="3"/>
  <c r="T479" i="3"/>
  <c r="S479" i="3"/>
  <c r="R479" i="3"/>
  <c r="Q479" i="3"/>
  <c r="P479" i="3"/>
  <c r="T478" i="3"/>
  <c r="S478" i="3"/>
  <c r="R478" i="3"/>
  <c r="Q478" i="3"/>
  <c r="P478" i="3"/>
  <c r="T477" i="3"/>
  <c r="S477" i="3"/>
  <c r="R477" i="3"/>
  <c r="Q477" i="3"/>
  <c r="P477" i="3"/>
  <c r="T476" i="3"/>
  <c r="S476" i="3"/>
  <c r="R476" i="3"/>
  <c r="Q476" i="3"/>
  <c r="P476" i="3"/>
  <c r="T475" i="3"/>
  <c r="S475" i="3"/>
  <c r="R475" i="3"/>
  <c r="Q475" i="3"/>
  <c r="P475" i="3"/>
  <c r="T474" i="3"/>
  <c r="S474" i="3"/>
  <c r="R474" i="3"/>
  <c r="Q474" i="3"/>
  <c r="P474" i="3"/>
  <c r="T473" i="3"/>
  <c r="S473" i="3"/>
  <c r="R473" i="3"/>
  <c r="Q473" i="3"/>
  <c r="P473" i="3"/>
  <c r="T472" i="3"/>
  <c r="S472" i="3"/>
  <c r="R472" i="3"/>
  <c r="Q472" i="3"/>
  <c r="P472" i="3"/>
  <c r="T471" i="3"/>
  <c r="S471" i="3"/>
  <c r="R471" i="3"/>
  <c r="Q471" i="3"/>
  <c r="P471" i="3"/>
  <c r="T470" i="3"/>
  <c r="S470" i="3"/>
  <c r="R470" i="3"/>
  <c r="Q470" i="3"/>
  <c r="P470" i="3"/>
  <c r="T469" i="3"/>
  <c r="S469" i="3"/>
  <c r="R469" i="3"/>
  <c r="Q469" i="3"/>
  <c r="P469" i="3"/>
  <c r="T468" i="3"/>
  <c r="S468" i="3"/>
  <c r="R468" i="3"/>
  <c r="Q468" i="3"/>
  <c r="P468" i="3"/>
  <c r="T467" i="3"/>
  <c r="S467" i="3"/>
  <c r="R467" i="3"/>
  <c r="Q467" i="3"/>
  <c r="P467" i="3"/>
  <c r="T466" i="3"/>
  <c r="S466" i="3"/>
  <c r="R466" i="3"/>
  <c r="Q466" i="3"/>
  <c r="P466" i="3"/>
  <c r="T465" i="3"/>
  <c r="S465" i="3"/>
  <c r="R465" i="3"/>
  <c r="Q465" i="3"/>
  <c r="P465" i="3"/>
  <c r="T464" i="3"/>
  <c r="S464" i="3"/>
  <c r="R464" i="3"/>
  <c r="Q464" i="3"/>
  <c r="P464" i="3"/>
  <c r="T463" i="3"/>
  <c r="S463" i="3"/>
  <c r="R463" i="3"/>
  <c r="Q463" i="3"/>
  <c r="P463" i="3"/>
  <c r="T462" i="3"/>
  <c r="S462" i="3"/>
  <c r="R462" i="3"/>
  <c r="Q462" i="3"/>
  <c r="P462" i="3"/>
  <c r="T461" i="3"/>
  <c r="S461" i="3"/>
  <c r="R461" i="3"/>
  <c r="Q461" i="3"/>
  <c r="P461" i="3"/>
  <c r="T460" i="3"/>
  <c r="S460" i="3"/>
  <c r="R460" i="3"/>
  <c r="Q460" i="3"/>
  <c r="P460" i="3"/>
  <c r="T459" i="3"/>
  <c r="S459" i="3"/>
  <c r="R459" i="3"/>
  <c r="Q459" i="3"/>
  <c r="P459" i="3"/>
  <c r="T458" i="3"/>
  <c r="S458" i="3"/>
  <c r="R458" i="3"/>
  <c r="Q458" i="3"/>
  <c r="P458" i="3"/>
  <c r="T457" i="3"/>
  <c r="S457" i="3"/>
  <c r="R457" i="3"/>
  <c r="Q457" i="3"/>
  <c r="P457" i="3"/>
  <c r="T456" i="3"/>
  <c r="S456" i="3"/>
  <c r="R456" i="3"/>
  <c r="Q456" i="3"/>
  <c r="P456" i="3"/>
  <c r="T455" i="3"/>
  <c r="S455" i="3"/>
  <c r="R455" i="3"/>
  <c r="Q455" i="3"/>
  <c r="P455" i="3"/>
  <c r="T454" i="3"/>
  <c r="S454" i="3"/>
  <c r="R454" i="3"/>
  <c r="Q454" i="3"/>
  <c r="P454" i="3"/>
  <c r="T453" i="3"/>
  <c r="S453" i="3"/>
  <c r="R453" i="3"/>
  <c r="Q453" i="3"/>
  <c r="P453" i="3"/>
  <c r="T452" i="3"/>
  <c r="S452" i="3"/>
  <c r="R452" i="3"/>
  <c r="Q452" i="3"/>
  <c r="P452" i="3"/>
  <c r="T451" i="3"/>
  <c r="S451" i="3"/>
  <c r="R451" i="3"/>
  <c r="Q451" i="3"/>
  <c r="P451" i="3"/>
  <c r="T450" i="3"/>
  <c r="S450" i="3"/>
  <c r="R450" i="3"/>
  <c r="Q450" i="3"/>
  <c r="P450" i="3"/>
  <c r="T449" i="3"/>
  <c r="S449" i="3"/>
  <c r="R449" i="3"/>
  <c r="Q449" i="3"/>
  <c r="P449" i="3"/>
  <c r="T448" i="3"/>
  <c r="S448" i="3"/>
  <c r="R448" i="3"/>
  <c r="Q448" i="3"/>
  <c r="P448" i="3"/>
  <c r="T447" i="3"/>
  <c r="S447" i="3"/>
  <c r="R447" i="3"/>
  <c r="Q447" i="3"/>
  <c r="P447" i="3"/>
  <c r="T446" i="3"/>
  <c r="S446" i="3"/>
  <c r="R446" i="3"/>
  <c r="Q446" i="3"/>
  <c r="P446" i="3"/>
  <c r="T445" i="3"/>
  <c r="S445" i="3"/>
  <c r="R445" i="3"/>
  <c r="Q445" i="3"/>
  <c r="P445" i="3"/>
  <c r="T444" i="3"/>
  <c r="S444" i="3"/>
  <c r="R444" i="3"/>
  <c r="Q444" i="3"/>
  <c r="P444" i="3"/>
  <c r="T443" i="3"/>
  <c r="S443" i="3"/>
  <c r="R443" i="3"/>
  <c r="Q443" i="3"/>
  <c r="P443" i="3"/>
  <c r="T442" i="3"/>
  <c r="S442" i="3"/>
  <c r="R442" i="3"/>
  <c r="Q442" i="3"/>
  <c r="P442" i="3"/>
  <c r="T441" i="3"/>
  <c r="S441" i="3"/>
  <c r="R441" i="3"/>
  <c r="Q441" i="3"/>
  <c r="P441" i="3"/>
  <c r="T440" i="3"/>
  <c r="S440" i="3"/>
  <c r="R440" i="3"/>
  <c r="Q440" i="3"/>
  <c r="P440" i="3"/>
  <c r="T439" i="3"/>
  <c r="S439" i="3"/>
  <c r="R439" i="3"/>
  <c r="Q439" i="3"/>
  <c r="P439" i="3"/>
  <c r="T438" i="3"/>
  <c r="S438" i="3"/>
  <c r="R438" i="3"/>
  <c r="Q438" i="3"/>
  <c r="P438" i="3"/>
  <c r="T437" i="3"/>
  <c r="S437" i="3"/>
  <c r="R437" i="3"/>
  <c r="Q437" i="3"/>
  <c r="P437" i="3"/>
  <c r="T436" i="3"/>
  <c r="S436" i="3"/>
  <c r="R436" i="3"/>
  <c r="Q436" i="3"/>
  <c r="P436" i="3"/>
  <c r="T435" i="3"/>
  <c r="S435" i="3"/>
  <c r="R435" i="3"/>
  <c r="Q435" i="3"/>
  <c r="P435" i="3"/>
  <c r="T434" i="3"/>
  <c r="S434" i="3"/>
  <c r="R434" i="3"/>
  <c r="Q434" i="3"/>
  <c r="P434" i="3"/>
  <c r="T433" i="3"/>
  <c r="S433" i="3"/>
  <c r="R433" i="3"/>
  <c r="Q433" i="3"/>
  <c r="P433" i="3"/>
  <c r="T432" i="3"/>
  <c r="S432" i="3"/>
  <c r="R432" i="3"/>
  <c r="Q432" i="3"/>
  <c r="P432" i="3"/>
  <c r="T431" i="3"/>
  <c r="S431" i="3"/>
  <c r="R431" i="3"/>
  <c r="Q431" i="3"/>
  <c r="P431" i="3"/>
  <c r="T430" i="3"/>
  <c r="S430" i="3"/>
  <c r="R430" i="3"/>
  <c r="Q430" i="3"/>
  <c r="P430" i="3"/>
  <c r="T429" i="3"/>
  <c r="S429" i="3"/>
  <c r="R429" i="3"/>
  <c r="Q429" i="3"/>
  <c r="P429" i="3"/>
  <c r="T428" i="3"/>
  <c r="S428" i="3"/>
  <c r="R428" i="3"/>
  <c r="Q428" i="3"/>
  <c r="P428" i="3"/>
  <c r="T427" i="3"/>
  <c r="S427" i="3"/>
  <c r="R427" i="3"/>
  <c r="Q427" i="3"/>
  <c r="P427" i="3"/>
  <c r="T426" i="3"/>
  <c r="S426" i="3"/>
  <c r="R426" i="3"/>
  <c r="Q426" i="3"/>
  <c r="P426" i="3"/>
  <c r="T425" i="3"/>
  <c r="S425" i="3"/>
  <c r="R425" i="3"/>
  <c r="Q425" i="3"/>
  <c r="P425" i="3"/>
  <c r="T424" i="3"/>
  <c r="S424" i="3"/>
  <c r="R424" i="3"/>
  <c r="Q424" i="3"/>
  <c r="P424" i="3"/>
  <c r="T423" i="3"/>
  <c r="S423" i="3"/>
  <c r="R423" i="3"/>
  <c r="Q423" i="3"/>
  <c r="P423" i="3"/>
  <c r="T422" i="3"/>
  <c r="S422" i="3"/>
  <c r="R422" i="3"/>
  <c r="Q422" i="3"/>
  <c r="P422" i="3"/>
  <c r="T421" i="3"/>
  <c r="S421" i="3"/>
  <c r="R421" i="3"/>
  <c r="Q421" i="3"/>
  <c r="P421" i="3"/>
  <c r="T420" i="3"/>
  <c r="S420" i="3"/>
  <c r="R420" i="3"/>
  <c r="Q420" i="3"/>
  <c r="P420" i="3"/>
  <c r="T419" i="3"/>
  <c r="S419" i="3"/>
  <c r="R419" i="3"/>
  <c r="Q419" i="3"/>
  <c r="P419" i="3"/>
  <c r="T418" i="3"/>
  <c r="S418" i="3"/>
  <c r="R418" i="3"/>
  <c r="Q418" i="3"/>
  <c r="P418" i="3"/>
  <c r="T417" i="3"/>
  <c r="S417" i="3"/>
  <c r="R417" i="3"/>
  <c r="Q417" i="3"/>
  <c r="P417" i="3"/>
  <c r="T416" i="3"/>
  <c r="S416" i="3"/>
  <c r="R416" i="3"/>
  <c r="Q416" i="3"/>
  <c r="P416" i="3"/>
  <c r="T415" i="3"/>
  <c r="S415" i="3"/>
  <c r="R415" i="3"/>
  <c r="Q415" i="3"/>
  <c r="P415" i="3"/>
  <c r="T414" i="3"/>
  <c r="S414" i="3"/>
  <c r="R414" i="3"/>
  <c r="Q414" i="3"/>
  <c r="P414" i="3"/>
  <c r="T413" i="3"/>
  <c r="S413" i="3"/>
  <c r="R413" i="3"/>
  <c r="Q413" i="3"/>
  <c r="P413" i="3"/>
  <c r="T412" i="3"/>
  <c r="S412" i="3"/>
  <c r="R412" i="3"/>
  <c r="Q412" i="3"/>
  <c r="P412" i="3"/>
  <c r="T411" i="3"/>
  <c r="S411" i="3"/>
  <c r="R411" i="3"/>
  <c r="Q411" i="3"/>
  <c r="P411" i="3"/>
  <c r="T410" i="3"/>
  <c r="S410" i="3"/>
  <c r="R410" i="3"/>
  <c r="Q410" i="3"/>
  <c r="P410" i="3"/>
  <c r="T409" i="3"/>
  <c r="S409" i="3"/>
  <c r="R409" i="3"/>
  <c r="Q409" i="3"/>
  <c r="P409" i="3"/>
  <c r="T408" i="3"/>
  <c r="S408" i="3"/>
  <c r="R408" i="3"/>
  <c r="Q408" i="3"/>
  <c r="P408" i="3"/>
  <c r="T407" i="3"/>
  <c r="S407" i="3"/>
  <c r="R407" i="3"/>
  <c r="Q407" i="3"/>
  <c r="P407" i="3"/>
  <c r="T406" i="3"/>
  <c r="S406" i="3"/>
  <c r="R406" i="3"/>
  <c r="Q406" i="3"/>
  <c r="P406" i="3"/>
  <c r="T405" i="3"/>
  <c r="S405" i="3"/>
  <c r="R405" i="3"/>
  <c r="Q405" i="3"/>
  <c r="P405" i="3"/>
  <c r="T404" i="3"/>
  <c r="S404" i="3"/>
  <c r="R404" i="3"/>
  <c r="Q404" i="3"/>
  <c r="P404" i="3"/>
  <c r="T403" i="3"/>
  <c r="S403" i="3"/>
  <c r="R403" i="3"/>
  <c r="Q403" i="3"/>
  <c r="P403" i="3"/>
  <c r="T402" i="3"/>
  <c r="S402" i="3"/>
  <c r="R402" i="3"/>
  <c r="Q402" i="3"/>
  <c r="P402" i="3"/>
  <c r="T401" i="3"/>
  <c r="S401" i="3"/>
  <c r="R401" i="3"/>
  <c r="Q401" i="3"/>
  <c r="P401" i="3"/>
  <c r="T400" i="3"/>
  <c r="S400" i="3"/>
  <c r="R400" i="3"/>
  <c r="Q400" i="3"/>
  <c r="P400" i="3"/>
  <c r="T399" i="3"/>
  <c r="S399" i="3"/>
  <c r="R399" i="3"/>
  <c r="Q399" i="3"/>
  <c r="P399" i="3"/>
  <c r="T398" i="3"/>
  <c r="S398" i="3"/>
  <c r="R398" i="3"/>
  <c r="Q398" i="3"/>
  <c r="P398" i="3"/>
  <c r="T397" i="3"/>
  <c r="S397" i="3"/>
  <c r="R397" i="3"/>
  <c r="Q397" i="3"/>
  <c r="P397" i="3"/>
  <c r="T396" i="3"/>
  <c r="S396" i="3"/>
  <c r="R396" i="3"/>
  <c r="Q396" i="3"/>
  <c r="P396" i="3"/>
  <c r="T395" i="3"/>
  <c r="S395" i="3"/>
  <c r="R395" i="3"/>
  <c r="Q395" i="3"/>
  <c r="P395" i="3"/>
  <c r="T394" i="3"/>
  <c r="S394" i="3"/>
  <c r="R394" i="3"/>
  <c r="Q394" i="3"/>
  <c r="P394" i="3"/>
  <c r="T393" i="3"/>
  <c r="S393" i="3"/>
  <c r="R393" i="3"/>
  <c r="Q393" i="3"/>
  <c r="P393" i="3"/>
  <c r="T392" i="3"/>
  <c r="S392" i="3"/>
  <c r="R392" i="3"/>
  <c r="Q392" i="3"/>
  <c r="P392" i="3"/>
  <c r="T391" i="3"/>
  <c r="S391" i="3"/>
  <c r="R391" i="3"/>
  <c r="Q391" i="3"/>
  <c r="P391" i="3"/>
  <c r="T390" i="3"/>
  <c r="S390" i="3"/>
  <c r="R390" i="3"/>
  <c r="Q390" i="3"/>
  <c r="P390" i="3"/>
  <c r="T389" i="3"/>
  <c r="S389" i="3"/>
  <c r="R389" i="3"/>
  <c r="Q389" i="3"/>
  <c r="P389" i="3"/>
  <c r="T388" i="3"/>
  <c r="S388" i="3"/>
  <c r="R388" i="3"/>
  <c r="Q388" i="3"/>
  <c r="P388" i="3"/>
  <c r="T387" i="3"/>
  <c r="S387" i="3"/>
  <c r="R387" i="3"/>
  <c r="Q387" i="3"/>
  <c r="P387" i="3"/>
  <c r="T386" i="3"/>
  <c r="S386" i="3"/>
  <c r="R386" i="3"/>
  <c r="Q386" i="3"/>
  <c r="P386" i="3"/>
  <c r="T385" i="3"/>
  <c r="S385" i="3"/>
  <c r="R385" i="3"/>
  <c r="Q385" i="3"/>
  <c r="P385" i="3"/>
  <c r="T384" i="3"/>
  <c r="S384" i="3"/>
  <c r="R384" i="3"/>
  <c r="Q384" i="3"/>
  <c r="P384" i="3"/>
  <c r="T383" i="3"/>
  <c r="S383" i="3"/>
  <c r="R383" i="3"/>
  <c r="Q383" i="3"/>
  <c r="P383" i="3"/>
  <c r="T382" i="3"/>
  <c r="S382" i="3"/>
  <c r="R382" i="3"/>
  <c r="Q382" i="3"/>
  <c r="P382" i="3"/>
  <c r="T381" i="3"/>
  <c r="S381" i="3"/>
  <c r="R381" i="3"/>
  <c r="Q381" i="3"/>
  <c r="P381" i="3"/>
  <c r="T380" i="3"/>
  <c r="S380" i="3"/>
  <c r="R380" i="3"/>
  <c r="Q380" i="3"/>
  <c r="P380" i="3"/>
  <c r="T379" i="3"/>
  <c r="S379" i="3"/>
  <c r="R379" i="3"/>
  <c r="Q379" i="3"/>
  <c r="P379" i="3"/>
  <c r="T378" i="3"/>
  <c r="S378" i="3"/>
  <c r="R378" i="3"/>
  <c r="Q378" i="3"/>
  <c r="P378" i="3"/>
  <c r="T377" i="3"/>
  <c r="S377" i="3"/>
  <c r="R377" i="3"/>
  <c r="Q377" i="3"/>
  <c r="P377" i="3"/>
  <c r="T376" i="3"/>
  <c r="S376" i="3"/>
  <c r="R376" i="3"/>
  <c r="Q376" i="3"/>
  <c r="P376" i="3"/>
  <c r="T375" i="3"/>
  <c r="S375" i="3"/>
  <c r="R375" i="3"/>
  <c r="Q375" i="3"/>
  <c r="P375" i="3"/>
  <c r="T374" i="3"/>
  <c r="S374" i="3"/>
  <c r="R374" i="3"/>
  <c r="Q374" i="3"/>
  <c r="P374" i="3"/>
  <c r="T373" i="3"/>
  <c r="S373" i="3"/>
  <c r="R373" i="3"/>
  <c r="Q373" i="3"/>
  <c r="P373" i="3"/>
  <c r="T372" i="3"/>
  <c r="S372" i="3"/>
  <c r="R372" i="3"/>
  <c r="Q372" i="3"/>
  <c r="P372" i="3"/>
  <c r="T371" i="3"/>
  <c r="S371" i="3"/>
  <c r="R371" i="3"/>
  <c r="Q371" i="3"/>
  <c r="P371" i="3"/>
  <c r="T370" i="3"/>
  <c r="S370" i="3"/>
  <c r="R370" i="3"/>
  <c r="Q370" i="3"/>
  <c r="P370" i="3"/>
  <c r="T369" i="3"/>
  <c r="S369" i="3"/>
  <c r="R369" i="3"/>
  <c r="Q369" i="3"/>
  <c r="P369" i="3"/>
  <c r="T368" i="3"/>
  <c r="S368" i="3"/>
  <c r="R368" i="3"/>
  <c r="Q368" i="3"/>
  <c r="P368" i="3"/>
  <c r="T367" i="3"/>
  <c r="S367" i="3"/>
  <c r="R367" i="3"/>
  <c r="Q367" i="3"/>
  <c r="P367" i="3"/>
  <c r="T366" i="3"/>
  <c r="S366" i="3"/>
  <c r="R366" i="3"/>
  <c r="Q366" i="3"/>
  <c r="P366" i="3"/>
  <c r="T365" i="3"/>
  <c r="S365" i="3"/>
  <c r="R365" i="3"/>
  <c r="Q365" i="3"/>
  <c r="P365" i="3"/>
  <c r="T364" i="3"/>
  <c r="S364" i="3"/>
  <c r="R364" i="3"/>
  <c r="Q364" i="3"/>
  <c r="P364" i="3"/>
  <c r="T363" i="3"/>
  <c r="S363" i="3"/>
  <c r="R363" i="3"/>
  <c r="Q363" i="3"/>
  <c r="P363" i="3"/>
  <c r="T362" i="3"/>
  <c r="S362" i="3"/>
  <c r="R362" i="3"/>
  <c r="Q362" i="3"/>
  <c r="P362" i="3"/>
  <c r="T361" i="3"/>
  <c r="S361" i="3"/>
  <c r="R361" i="3"/>
  <c r="Q361" i="3"/>
  <c r="P361" i="3"/>
  <c r="T360" i="3"/>
  <c r="S360" i="3"/>
  <c r="R360" i="3"/>
  <c r="Q360" i="3"/>
  <c r="P360" i="3"/>
  <c r="T359" i="3"/>
  <c r="S359" i="3"/>
  <c r="R359" i="3"/>
  <c r="Q359" i="3"/>
  <c r="P359" i="3"/>
  <c r="T358" i="3"/>
  <c r="S358" i="3"/>
  <c r="R358" i="3"/>
  <c r="Q358" i="3"/>
  <c r="P358" i="3"/>
  <c r="T357" i="3"/>
  <c r="S357" i="3"/>
  <c r="R357" i="3"/>
  <c r="Q357" i="3"/>
  <c r="P357" i="3"/>
  <c r="T356" i="3"/>
  <c r="S356" i="3"/>
  <c r="R356" i="3"/>
  <c r="Q356" i="3"/>
  <c r="P356" i="3"/>
  <c r="T355" i="3"/>
  <c r="S355" i="3"/>
  <c r="R355" i="3"/>
  <c r="Q355" i="3"/>
  <c r="P355" i="3"/>
  <c r="T354" i="3"/>
  <c r="S354" i="3"/>
  <c r="R354" i="3"/>
  <c r="Q354" i="3"/>
  <c r="P354" i="3"/>
  <c r="T353" i="3"/>
  <c r="S353" i="3"/>
  <c r="R353" i="3"/>
  <c r="Q353" i="3"/>
  <c r="P353" i="3"/>
  <c r="T352" i="3"/>
  <c r="S352" i="3"/>
  <c r="R352" i="3"/>
  <c r="Q352" i="3"/>
  <c r="P352" i="3"/>
  <c r="T351" i="3"/>
  <c r="S351" i="3"/>
  <c r="R351" i="3"/>
  <c r="Q351" i="3"/>
  <c r="P351" i="3"/>
  <c r="T350" i="3"/>
  <c r="S350" i="3"/>
  <c r="R350" i="3"/>
  <c r="Q350" i="3"/>
  <c r="P350" i="3"/>
  <c r="T349" i="3"/>
  <c r="S349" i="3"/>
  <c r="R349" i="3"/>
  <c r="Q349" i="3"/>
  <c r="P349" i="3"/>
  <c r="T348" i="3"/>
  <c r="S348" i="3"/>
  <c r="R348" i="3"/>
  <c r="Q348" i="3"/>
  <c r="P348" i="3"/>
  <c r="T347" i="3"/>
  <c r="S347" i="3"/>
  <c r="R347" i="3"/>
  <c r="Q347" i="3"/>
  <c r="P347" i="3"/>
  <c r="T346" i="3"/>
  <c r="S346" i="3"/>
  <c r="R346" i="3"/>
  <c r="Q346" i="3"/>
  <c r="P346" i="3"/>
  <c r="T345" i="3"/>
  <c r="S345" i="3"/>
  <c r="R345" i="3"/>
  <c r="Q345" i="3"/>
  <c r="P345" i="3"/>
  <c r="T344" i="3"/>
  <c r="S344" i="3"/>
  <c r="R344" i="3"/>
  <c r="Q344" i="3"/>
  <c r="P344" i="3"/>
  <c r="T343" i="3"/>
  <c r="S343" i="3"/>
  <c r="R343" i="3"/>
  <c r="Q343" i="3"/>
  <c r="P343" i="3"/>
  <c r="T342" i="3"/>
  <c r="S342" i="3"/>
  <c r="R342" i="3"/>
  <c r="Q342" i="3"/>
  <c r="P342" i="3"/>
  <c r="T341" i="3"/>
  <c r="S341" i="3"/>
  <c r="R341" i="3"/>
  <c r="Q341" i="3"/>
  <c r="P341" i="3"/>
  <c r="T340" i="3"/>
  <c r="S340" i="3"/>
  <c r="R340" i="3"/>
  <c r="Q340" i="3"/>
  <c r="P340" i="3"/>
  <c r="T339" i="3"/>
  <c r="S339" i="3"/>
  <c r="R339" i="3"/>
  <c r="Q339" i="3"/>
  <c r="P339" i="3"/>
  <c r="T338" i="3"/>
  <c r="S338" i="3"/>
  <c r="R338" i="3"/>
  <c r="Q338" i="3"/>
  <c r="P338" i="3"/>
  <c r="T337" i="3"/>
  <c r="S337" i="3"/>
  <c r="R337" i="3"/>
  <c r="Q337" i="3"/>
  <c r="P337" i="3"/>
  <c r="T336" i="3"/>
  <c r="S336" i="3"/>
  <c r="R336" i="3"/>
  <c r="Q336" i="3"/>
  <c r="P336" i="3"/>
  <c r="T335" i="3"/>
  <c r="S335" i="3"/>
  <c r="R335" i="3"/>
  <c r="Q335" i="3"/>
  <c r="P335" i="3"/>
  <c r="T334" i="3"/>
  <c r="S334" i="3"/>
  <c r="R334" i="3"/>
  <c r="Q334" i="3"/>
  <c r="P334" i="3"/>
  <c r="T333" i="3"/>
  <c r="S333" i="3"/>
  <c r="R333" i="3"/>
  <c r="Q333" i="3"/>
  <c r="P333" i="3"/>
  <c r="T332" i="3"/>
  <c r="S332" i="3"/>
  <c r="R332" i="3"/>
  <c r="Q332" i="3"/>
  <c r="P332" i="3"/>
  <c r="T331" i="3"/>
  <c r="S331" i="3"/>
  <c r="R331" i="3"/>
  <c r="Q331" i="3"/>
  <c r="P331" i="3"/>
  <c r="T330" i="3"/>
  <c r="S330" i="3"/>
  <c r="R330" i="3"/>
  <c r="Q330" i="3"/>
  <c r="P330" i="3"/>
  <c r="T329" i="3"/>
  <c r="S329" i="3"/>
  <c r="R329" i="3"/>
  <c r="Q329" i="3"/>
  <c r="P329" i="3"/>
  <c r="T328" i="3"/>
  <c r="S328" i="3"/>
  <c r="R328" i="3"/>
  <c r="Q328" i="3"/>
  <c r="P328" i="3"/>
  <c r="T327" i="3"/>
  <c r="S327" i="3"/>
  <c r="R327" i="3"/>
  <c r="Q327" i="3"/>
  <c r="P327" i="3"/>
  <c r="T326" i="3"/>
  <c r="S326" i="3"/>
  <c r="R326" i="3"/>
  <c r="Q326" i="3"/>
  <c r="P326" i="3"/>
  <c r="T325" i="3"/>
  <c r="S325" i="3"/>
  <c r="R325" i="3"/>
  <c r="Q325" i="3"/>
  <c r="P325" i="3"/>
  <c r="T324" i="3"/>
  <c r="S324" i="3"/>
  <c r="R324" i="3"/>
  <c r="Q324" i="3"/>
  <c r="P324" i="3"/>
  <c r="T323" i="3"/>
  <c r="S323" i="3"/>
  <c r="R323" i="3"/>
  <c r="Q323" i="3"/>
  <c r="P323" i="3"/>
  <c r="T322" i="3"/>
  <c r="S322" i="3"/>
  <c r="R322" i="3"/>
  <c r="Q322" i="3"/>
  <c r="P322" i="3"/>
  <c r="T321" i="3"/>
  <c r="S321" i="3"/>
  <c r="R321" i="3"/>
  <c r="Q321" i="3"/>
  <c r="P321" i="3"/>
  <c r="T320" i="3"/>
  <c r="S320" i="3"/>
  <c r="R320" i="3"/>
  <c r="Q320" i="3"/>
  <c r="P320" i="3"/>
  <c r="T319" i="3"/>
  <c r="S319" i="3"/>
  <c r="R319" i="3"/>
  <c r="Q319" i="3"/>
  <c r="P319" i="3"/>
  <c r="T318" i="3"/>
  <c r="S318" i="3"/>
  <c r="R318" i="3"/>
  <c r="Q318" i="3"/>
  <c r="P318" i="3"/>
  <c r="T317" i="3"/>
  <c r="S317" i="3"/>
  <c r="R317" i="3"/>
  <c r="Q317" i="3"/>
  <c r="P317" i="3"/>
  <c r="T316" i="3"/>
  <c r="S316" i="3"/>
  <c r="R316" i="3"/>
  <c r="Q316" i="3"/>
  <c r="P316" i="3"/>
  <c r="T315" i="3"/>
  <c r="S315" i="3"/>
  <c r="R315" i="3"/>
  <c r="Q315" i="3"/>
  <c r="P315" i="3"/>
  <c r="T314" i="3"/>
  <c r="S314" i="3"/>
  <c r="R314" i="3"/>
  <c r="Q314" i="3"/>
  <c r="P314" i="3"/>
  <c r="T313" i="3"/>
  <c r="S313" i="3"/>
  <c r="R313" i="3"/>
  <c r="Q313" i="3"/>
  <c r="P313" i="3"/>
  <c r="T312" i="3"/>
  <c r="S312" i="3"/>
  <c r="R312" i="3"/>
  <c r="Q312" i="3"/>
  <c r="P312" i="3"/>
  <c r="T311" i="3"/>
  <c r="S311" i="3"/>
  <c r="R311" i="3"/>
  <c r="Q311" i="3"/>
  <c r="P311" i="3"/>
  <c r="T310" i="3"/>
  <c r="S310" i="3"/>
  <c r="R310" i="3"/>
  <c r="Q310" i="3"/>
  <c r="P310" i="3"/>
  <c r="T309" i="3"/>
  <c r="S309" i="3"/>
  <c r="R309" i="3"/>
  <c r="Q309" i="3"/>
  <c r="P309" i="3"/>
  <c r="T308" i="3"/>
  <c r="S308" i="3"/>
  <c r="R308" i="3"/>
  <c r="Q308" i="3"/>
  <c r="P308" i="3"/>
  <c r="T307" i="3"/>
  <c r="S307" i="3"/>
  <c r="R307" i="3"/>
  <c r="Q307" i="3"/>
  <c r="P307" i="3"/>
  <c r="T306" i="3"/>
  <c r="S306" i="3"/>
  <c r="R306" i="3"/>
  <c r="Q306" i="3"/>
  <c r="P306" i="3"/>
  <c r="T305" i="3"/>
  <c r="S305" i="3"/>
  <c r="R305" i="3"/>
  <c r="Q305" i="3"/>
  <c r="P305" i="3"/>
  <c r="T304" i="3"/>
  <c r="S304" i="3"/>
  <c r="R304" i="3"/>
  <c r="Q304" i="3"/>
  <c r="P304" i="3"/>
  <c r="T303" i="3"/>
  <c r="S303" i="3"/>
  <c r="R303" i="3"/>
  <c r="Q303" i="3"/>
  <c r="P303" i="3"/>
  <c r="T302" i="3"/>
  <c r="S302" i="3"/>
  <c r="R302" i="3"/>
  <c r="Q302" i="3"/>
  <c r="P302" i="3"/>
  <c r="T301" i="3"/>
  <c r="S301" i="3"/>
  <c r="R301" i="3"/>
  <c r="Q301" i="3"/>
  <c r="P301" i="3"/>
  <c r="T300" i="3"/>
  <c r="S300" i="3"/>
  <c r="R300" i="3"/>
  <c r="Q300" i="3"/>
  <c r="P300" i="3"/>
  <c r="T299" i="3"/>
  <c r="S299" i="3"/>
  <c r="R299" i="3"/>
  <c r="Q299" i="3"/>
  <c r="P299" i="3"/>
  <c r="T298" i="3"/>
  <c r="S298" i="3"/>
  <c r="R298" i="3"/>
  <c r="Q298" i="3"/>
  <c r="P298" i="3"/>
  <c r="T297" i="3"/>
  <c r="S297" i="3"/>
  <c r="R297" i="3"/>
  <c r="Q297" i="3"/>
  <c r="P297" i="3"/>
  <c r="T296" i="3"/>
  <c r="S296" i="3"/>
  <c r="R296" i="3"/>
  <c r="Q296" i="3"/>
  <c r="P296" i="3"/>
  <c r="T295" i="3"/>
  <c r="S295" i="3"/>
  <c r="R295" i="3"/>
  <c r="Q295" i="3"/>
  <c r="P295" i="3"/>
  <c r="T294" i="3"/>
  <c r="S294" i="3"/>
  <c r="R294" i="3"/>
  <c r="Q294" i="3"/>
  <c r="P294" i="3"/>
  <c r="T293" i="3"/>
  <c r="S293" i="3"/>
  <c r="R293" i="3"/>
  <c r="Q293" i="3"/>
  <c r="P293" i="3"/>
  <c r="T292" i="3"/>
  <c r="S292" i="3"/>
  <c r="R292" i="3"/>
  <c r="Q292" i="3"/>
  <c r="P292" i="3"/>
  <c r="T291" i="3"/>
  <c r="S291" i="3"/>
  <c r="R291" i="3"/>
  <c r="Q291" i="3"/>
  <c r="P291" i="3"/>
  <c r="T290" i="3"/>
  <c r="S290" i="3"/>
  <c r="R290" i="3"/>
  <c r="Q290" i="3"/>
  <c r="P290" i="3"/>
  <c r="T289" i="3"/>
  <c r="S289" i="3"/>
  <c r="R289" i="3"/>
  <c r="Q289" i="3"/>
  <c r="P289" i="3"/>
  <c r="T288" i="3"/>
  <c r="S288" i="3"/>
  <c r="R288" i="3"/>
  <c r="Q288" i="3"/>
  <c r="P288" i="3"/>
  <c r="T287" i="3"/>
  <c r="S287" i="3"/>
  <c r="R287" i="3"/>
  <c r="Q287" i="3"/>
  <c r="P287" i="3"/>
  <c r="T286" i="3"/>
  <c r="S286" i="3"/>
  <c r="R286" i="3"/>
  <c r="Q286" i="3"/>
  <c r="P286" i="3"/>
  <c r="T285" i="3"/>
  <c r="S285" i="3"/>
  <c r="R285" i="3"/>
  <c r="Q285" i="3"/>
  <c r="P285" i="3"/>
  <c r="T284" i="3"/>
  <c r="S284" i="3"/>
  <c r="R284" i="3"/>
  <c r="Q284" i="3"/>
  <c r="P284" i="3"/>
  <c r="T283" i="3"/>
  <c r="S283" i="3"/>
  <c r="R283" i="3"/>
  <c r="Q283" i="3"/>
  <c r="P283" i="3"/>
  <c r="T282" i="3"/>
  <c r="S282" i="3"/>
  <c r="R282" i="3"/>
  <c r="Q282" i="3"/>
  <c r="P282" i="3"/>
  <c r="T281" i="3"/>
  <c r="S281" i="3"/>
  <c r="R281" i="3"/>
  <c r="Q281" i="3"/>
  <c r="P281" i="3"/>
  <c r="T280" i="3"/>
  <c r="S280" i="3"/>
  <c r="R280" i="3"/>
  <c r="Q280" i="3"/>
  <c r="P280" i="3"/>
  <c r="T279" i="3"/>
  <c r="S279" i="3"/>
  <c r="R279" i="3"/>
  <c r="Q279" i="3"/>
  <c r="P279" i="3"/>
  <c r="T278" i="3"/>
  <c r="S278" i="3"/>
  <c r="R278" i="3"/>
  <c r="Q278" i="3"/>
  <c r="P278" i="3"/>
  <c r="T277" i="3"/>
  <c r="S277" i="3"/>
  <c r="R277" i="3"/>
  <c r="Q277" i="3"/>
  <c r="P277" i="3"/>
  <c r="T276" i="3"/>
  <c r="S276" i="3"/>
  <c r="R276" i="3"/>
  <c r="Q276" i="3"/>
  <c r="P276" i="3"/>
  <c r="T275" i="3"/>
  <c r="S275" i="3"/>
  <c r="R275" i="3"/>
  <c r="Q275" i="3"/>
  <c r="P275" i="3"/>
  <c r="T274" i="3"/>
  <c r="S274" i="3"/>
  <c r="R274" i="3"/>
  <c r="Q274" i="3"/>
  <c r="P274" i="3"/>
  <c r="T273" i="3"/>
  <c r="S273" i="3"/>
  <c r="R273" i="3"/>
  <c r="Q273" i="3"/>
  <c r="P273" i="3"/>
  <c r="T272" i="3"/>
  <c r="S272" i="3"/>
  <c r="R272" i="3"/>
  <c r="Q272" i="3"/>
  <c r="P272" i="3"/>
  <c r="T271" i="3"/>
  <c r="S271" i="3"/>
  <c r="R271" i="3"/>
  <c r="Q271" i="3"/>
  <c r="P271" i="3"/>
  <c r="T270" i="3"/>
  <c r="S270" i="3"/>
  <c r="R270" i="3"/>
  <c r="Q270" i="3"/>
  <c r="P270" i="3"/>
  <c r="T269" i="3"/>
  <c r="S269" i="3"/>
  <c r="R269" i="3"/>
  <c r="Q269" i="3"/>
  <c r="P269" i="3"/>
  <c r="T268" i="3"/>
  <c r="S268" i="3"/>
  <c r="R268" i="3"/>
  <c r="Q268" i="3"/>
  <c r="P268" i="3"/>
  <c r="T267" i="3"/>
  <c r="S267" i="3"/>
  <c r="R267" i="3"/>
  <c r="Q267" i="3"/>
  <c r="P267" i="3"/>
  <c r="T266" i="3"/>
  <c r="S266" i="3"/>
  <c r="R266" i="3"/>
  <c r="Q266" i="3"/>
  <c r="P266" i="3"/>
  <c r="T265" i="3"/>
  <c r="S265" i="3"/>
  <c r="R265" i="3"/>
  <c r="Q265" i="3"/>
  <c r="P265" i="3"/>
  <c r="T264" i="3"/>
  <c r="S264" i="3"/>
  <c r="R264" i="3"/>
  <c r="Q264" i="3"/>
  <c r="P264" i="3"/>
  <c r="T263" i="3"/>
  <c r="S263" i="3"/>
  <c r="R263" i="3"/>
  <c r="Q263" i="3"/>
  <c r="P263" i="3"/>
  <c r="T262" i="3"/>
  <c r="S262" i="3"/>
  <c r="R262" i="3"/>
  <c r="Q262" i="3"/>
  <c r="P262" i="3"/>
  <c r="T261" i="3"/>
  <c r="S261" i="3"/>
  <c r="R261" i="3"/>
  <c r="Q261" i="3"/>
  <c r="P261" i="3"/>
  <c r="T260" i="3"/>
  <c r="S260" i="3"/>
  <c r="R260" i="3"/>
  <c r="Q260" i="3"/>
  <c r="P260" i="3"/>
  <c r="T259" i="3"/>
  <c r="S259" i="3"/>
  <c r="R259" i="3"/>
  <c r="Q259" i="3"/>
  <c r="P259" i="3"/>
  <c r="T258" i="3"/>
  <c r="S258" i="3"/>
  <c r="R258" i="3"/>
  <c r="Q258" i="3"/>
  <c r="P258" i="3"/>
  <c r="T257" i="3"/>
  <c r="S257" i="3"/>
  <c r="R257" i="3"/>
  <c r="Q257" i="3"/>
  <c r="P257" i="3"/>
  <c r="T256" i="3"/>
  <c r="S256" i="3"/>
  <c r="R256" i="3"/>
  <c r="Q256" i="3"/>
  <c r="P256" i="3"/>
  <c r="T255" i="3"/>
  <c r="S255" i="3"/>
  <c r="R255" i="3"/>
  <c r="Q255" i="3"/>
  <c r="P255" i="3"/>
  <c r="T254" i="3"/>
  <c r="S254" i="3"/>
  <c r="R254" i="3"/>
  <c r="Q254" i="3"/>
  <c r="P254" i="3"/>
  <c r="T253" i="3"/>
  <c r="S253" i="3"/>
  <c r="R253" i="3"/>
  <c r="Q253" i="3"/>
  <c r="P253" i="3"/>
  <c r="T252" i="3"/>
  <c r="S252" i="3"/>
  <c r="R252" i="3"/>
  <c r="Q252" i="3"/>
  <c r="P252" i="3"/>
  <c r="T251" i="3"/>
  <c r="S251" i="3"/>
  <c r="R251" i="3"/>
  <c r="Q251" i="3"/>
  <c r="P251" i="3"/>
  <c r="T250" i="3"/>
  <c r="S250" i="3"/>
  <c r="R250" i="3"/>
  <c r="Q250" i="3"/>
  <c r="P250" i="3"/>
  <c r="T249" i="3"/>
  <c r="S249" i="3"/>
  <c r="R249" i="3"/>
  <c r="Q249" i="3"/>
  <c r="P249" i="3"/>
  <c r="T248" i="3"/>
  <c r="S248" i="3"/>
  <c r="R248" i="3"/>
  <c r="Q248" i="3"/>
  <c r="P248" i="3"/>
  <c r="T247" i="3"/>
  <c r="S247" i="3"/>
  <c r="R247" i="3"/>
  <c r="Q247" i="3"/>
  <c r="P247" i="3"/>
  <c r="T246" i="3"/>
  <c r="S246" i="3"/>
  <c r="R246" i="3"/>
  <c r="Q246" i="3"/>
  <c r="P246" i="3"/>
  <c r="T245" i="3"/>
  <c r="S245" i="3"/>
  <c r="R245" i="3"/>
  <c r="Q245" i="3"/>
  <c r="P245" i="3"/>
  <c r="T244" i="3"/>
  <c r="S244" i="3"/>
  <c r="R244" i="3"/>
  <c r="Q244" i="3"/>
  <c r="P244" i="3"/>
  <c r="T243" i="3"/>
  <c r="S243" i="3"/>
  <c r="R243" i="3"/>
  <c r="Q243" i="3"/>
  <c r="P243" i="3"/>
  <c r="T242" i="3"/>
  <c r="S242" i="3"/>
  <c r="R242" i="3"/>
  <c r="Q242" i="3"/>
  <c r="P242" i="3"/>
  <c r="T241" i="3"/>
  <c r="S241" i="3"/>
  <c r="R241" i="3"/>
  <c r="Q241" i="3"/>
  <c r="P241" i="3"/>
  <c r="T240" i="3"/>
  <c r="S240" i="3"/>
  <c r="R240" i="3"/>
  <c r="Q240" i="3"/>
  <c r="P240" i="3"/>
  <c r="T239" i="3"/>
  <c r="S239" i="3"/>
  <c r="R239" i="3"/>
  <c r="Q239" i="3"/>
  <c r="P239" i="3"/>
  <c r="T238" i="3"/>
  <c r="S238" i="3"/>
  <c r="R238" i="3"/>
  <c r="Q238" i="3"/>
  <c r="P238" i="3"/>
  <c r="T237" i="3"/>
  <c r="S237" i="3"/>
  <c r="R237" i="3"/>
  <c r="Q237" i="3"/>
  <c r="P237" i="3"/>
  <c r="T236" i="3"/>
  <c r="S236" i="3"/>
  <c r="R236" i="3"/>
  <c r="Q236" i="3"/>
  <c r="P236" i="3"/>
  <c r="T235" i="3"/>
  <c r="S235" i="3"/>
  <c r="R235" i="3"/>
  <c r="Q235" i="3"/>
  <c r="P235" i="3"/>
  <c r="T234" i="3"/>
  <c r="S234" i="3"/>
  <c r="R234" i="3"/>
  <c r="Q234" i="3"/>
  <c r="P234" i="3"/>
  <c r="T233" i="3"/>
  <c r="S233" i="3"/>
  <c r="R233" i="3"/>
  <c r="Q233" i="3"/>
  <c r="P233" i="3"/>
  <c r="T232" i="3"/>
  <c r="S232" i="3"/>
  <c r="R232" i="3"/>
  <c r="Q232" i="3"/>
  <c r="P232" i="3"/>
  <c r="T231" i="3"/>
  <c r="S231" i="3"/>
  <c r="R231" i="3"/>
  <c r="Q231" i="3"/>
  <c r="P231" i="3"/>
  <c r="T230" i="3"/>
  <c r="S230" i="3"/>
  <c r="R230" i="3"/>
  <c r="Q230" i="3"/>
  <c r="P230" i="3"/>
  <c r="T229" i="3"/>
  <c r="S229" i="3"/>
  <c r="R229" i="3"/>
  <c r="Q229" i="3"/>
  <c r="P229" i="3"/>
  <c r="T228" i="3"/>
  <c r="S228" i="3"/>
  <c r="R228" i="3"/>
  <c r="Q228" i="3"/>
  <c r="P228" i="3"/>
  <c r="T227" i="3"/>
  <c r="S227" i="3"/>
  <c r="R227" i="3"/>
  <c r="Q227" i="3"/>
  <c r="P227" i="3"/>
  <c r="T226" i="3"/>
  <c r="S226" i="3"/>
  <c r="R226" i="3"/>
  <c r="Q226" i="3"/>
  <c r="P226" i="3"/>
  <c r="T225" i="3"/>
  <c r="S225" i="3"/>
  <c r="R225" i="3"/>
  <c r="Q225" i="3"/>
  <c r="P225" i="3"/>
  <c r="T224" i="3"/>
  <c r="S224" i="3"/>
  <c r="R224" i="3"/>
  <c r="Q224" i="3"/>
  <c r="P224" i="3"/>
  <c r="T223" i="3"/>
  <c r="S223" i="3"/>
  <c r="R223" i="3"/>
  <c r="Q223" i="3"/>
  <c r="P223" i="3"/>
  <c r="T222" i="3"/>
  <c r="S222" i="3"/>
  <c r="R222" i="3"/>
  <c r="Q222" i="3"/>
  <c r="P222" i="3"/>
  <c r="T221" i="3"/>
  <c r="S221" i="3"/>
  <c r="R221" i="3"/>
  <c r="Q221" i="3"/>
  <c r="P221" i="3"/>
  <c r="T220" i="3"/>
  <c r="S220" i="3"/>
  <c r="R220" i="3"/>
  <c r="Q220" i="3"/>
  <c r="P220" i="3"/>
  <c r="T219" i="3"/>
  <c r="S219" i="3"/>
  <c r="R219" i="3"/>
  <c r="Q219" i="3"/>
  <c r="P219" i="3"/>
  <c r="T218" i="3"/>
  <c r="S218" i="3"/>
  <c r="R218" i="3"/>
  <c r="Q218" i="3"/>
  <c r="P218" i="3"/>
  <c r="T217" i="3"/>
  <c r="S217" i="3"/>
  <c r="R217" i="3"/>
  <c r="Q217" i="3"/>
  <c r="P217" i="3"/>
  <c r="T216" i="3"/>
  <c r="S216" i="3"/>
  <c r="R216" i="3"/>
  <c r="Q216" i="3"/>
  <c r="P216" i="3"/>
  <c r="T215" i="3"/>
  <c r="S215" i="3"/>
  <c r="R215" i="3"/>
  <c r="Q215" i="3"/>
  <c r="P215" i="3"/>
  <c r="T214" i="3"/>
  <c r="S214" i="3"/>
  <c r="R214" i="3"/>
  <c r="Q214" i="3"/>
  <c r="P214" i="3"/>
  <c r="T213" i="3"/>
  <c r="S213" i="3"/>
  <c r="R213" i="3"/>
  <c r="Q213" i="3"/>
  <c r="P213" i="3"/>
  <c r="T212" i="3"/>
  <c r="S212" i="3"/>
  <c r="R212" i="3"/>
  <c r="Q212" i="3"/>
  <c r="P212" i="3"/>
  <c r="T211" i="3"/>
  <c r="S211" i="3"/>
  <c r="R211" i="3"/>
  <c r="Q211" i="3"/>
  <c r="P211" i="3"/>
  <c r="T210" i="3"/>
  <c r="S210" i="3"/>
  <c r="R210" i="3"/>
  <c r="Q210" i="3"/>
  <c r="P210" i="3"/>
  <c r="T209" i="3"/>
  <c r="S209" i="3"/>
  <c r="R209" i="3"/>
  <c r="Q209" i="3"/>
  <c r="P209" i="3"/>
  <c r="T208" i="3"/>
  <c r="S208" i="3"/>
  <c r="R208" i="3"/>
  <c r="Q208" i="3"/>
  <c r="P208" i="3"/>
  <c r="T207" i="3"/>
  <c r="S207" i="3"/>
  <c r="R207" i="3"/>
  <c r="Q207" i="3"/>
  <c r="P207" i="3"/>
  <c r="T206" i="3"/>
  <c r="S206" i="3"/>
  <c r="R206" i="3"/>
  <c r="Q206" i="3"/>
  <c r="P206" i="3"/>
  <c r="T205" i="3"/>
  <c r="S205" i="3"/>
  <c r="R205" i="3"/>
  <c r="Q205" i="3"/>
  <c r="P205" i="3"/>
  <c r="T204" i="3"/>
  <c r="S204" i="3"/>
  <c r="R204" i="3"/>
  <c r="Q204" i="3"/>
  <c r="P204" i="3"/>
  <c r="T203" i="3"/>
  <c r="S203" i="3"/>
  <c r="R203" i="3"/>
  <c r="Q203" i="3"/>
  <c r="P203" i="3"/>
  <c r="T202" i="3"/>
  <c r="S202" i="3"/>
  <c r="R202" i="3"/>
  <c r="Q202" i="3"/>
  <c r="P202" i="3"/>
  <c r="T201" i="3"/>
  <c r="S201" i="3"/>
  <c r="R201" i="3"/>
  <c r="Q201" i="3"/>
  <c r="P201" i="3"/>
  <c r="T200" i="3"/>
  <c r="S200" i="3"/>
  <c r="R200" i="3"/>
  <c r="Q200" i="3"/>
  <c r="P200" i="3"/>
  <c r="T199" i="3"/>
  <c r="S199" i="3"/>
  <c r="R199" i="3"/>
  <c r="Q199" i="3"/>
  <c r="P199" i="3"/>
  <c r="T198" i="3"/>
  <c r="S198" i="3"/>
  <c r="R198" i="3"/>
  <c r="Q198" i="3"/>
  <c r="P198" i="3"/>
  <c r="T197" i="3"/>
  <c r="S197" i="3"/>
  <c r="R197" i="3"/>
  <c r="Q197" i="3"/>
  <c r="P197" i="3"/>
  <c r="T196" i="3"/>
  <c r="S196" i="3"/>
  <c r="R196" i="3"/>
  <c r="Q196" i="3"/>
  <c r="P196" i="3"/>
  <c r="T195" i="3"/>
  <c r="S195" i="3"/>
  <c r="R195" i="3"/>
  <c r="Q195" i="3"/>
  <c r="P195" i="3"/>
  <c r="T194" i="3"/>
  <c r="S194" i="3"/>
  <c r="R194" i="3"/>
  <c r="Q194" i="3"/>
  <c r="P194" i="3"/>
  <c r="T193" i="3"/>
  <c r="S193" i="3"/>
  <c r="R193" i="3"/>
  <c r="Q193" i="3"/>
  <c r="P193" i="3"/>
  <c r="T192" i="3"/>
  <c r="S192" i="3"/>
  <c r="R192" i="3"/>
  <c r="Q192" i="3"/>
  <c r="P192" i="3"/>
  <c r="T191" i="3"/>
  <c r="S191" i="3"/>
  <c r="R191" i="3"/>
  <c r="Q191" i="3"/>
  <c r="P191" i="3"/>
  <c r="T190" i="3"/>
  <c r="S190" i="3"/>
  <c r="R190" i="3"/>
  <c r="Q190" i="3"/>
  <c r="P190" i="3"/>
  <c r="T189" i="3"/>
  <c r="S189" i="3"/>
  <c r="R189" i="3"/>
  <c r="Q189" i="3"/>
  <c r="P189" i="3"/>
  <c r="T188" i="3"/>
  <c r="S188" i="3"/>
  <c r="R188" i="3"/>
  <c r="Q188" i="3"/>
  <c r="P188" i="3"/>
  <c r="T187" i="3"/>
  <c r="S187" i="3"/>
  <c r="R187" i="3"/>
  <c r="Q187" i="3"/>
  <c r="P187" i="3"/>
  <c r="T186" i="3"/>
  <c r="S186" i="3"/>
  <c r="R186" i="3"/>
  <c r="Q186" i="3"/>
  <c r="P186" i="3"/>
  <c r="T185" i="3"/>
  <c r="S185" i="3"/>
  <c r="R185" i="3"/>
  <c r="Q185" i="3"/>
  <c r="P185" i="3"/>
  <c r="T184" i="3"/>
  <c r="S184" i="3"/>
  <c r="R184" i="3"/>
  <c r="Q184" i="3"/>
  <c r="P184" i="3"/>
  <c r="T183" i="3"/>
  <c r="S183" i="3"/>
  <c r="R183" i="3"/>
  <c r="Q183" i="3"/>
  <c r="P183" i="3"/>
  <c r="T182" i="3"/>
  <c r="S182" i="3"/>
  <c r="R182" i="3"/>
  <c r="Q182" i="3"/>
  <c r="P182" i="3"/>
  <c r="T181" i="3"/>
  <c r="S181" i="3"/>
  <c r="R181" i="3"/>
  <c r="Q181" i="3"/>
  <c r="P181" i="3"/>
  <c r="T180" i="3"/>
  <c r="S180" i="3"/>
  <c r="R180" i="3"/>
  <c r="Q180" i="3"/>
  <c r="P180" i="3"/>
  <c r="T179" i="3"/>
  <c r="S179" i="3"/>
  <c r="R179" i="3"/>
  <c r="Q179" i="3"/>
  <c r="P179" i="3"/>
  <c r="T178" i="3"/>
  <c r="S178" i="3"/>
  <c r="R178" i="3"/>
  <c r="Q178" i="3"/>
  <c r="P178" i="3"/>
  <c r="T177" i="3"/>
  <c r="S177" i="3"/>
  <c r="R177" i="3"/>
  <c r="Q177" i="3"/>
  <c r="P177" i="3"/>
  <c r="T176" i="3"/>
  <c r="S176" i="3"/>
  <c r="R176" i="3"/>
  <c r="Q176" i="3"/>
  <c r="P176" i="3"/>
  <c r="T175" i="3"/>
  <c r="S175" i="3"/>
  <c r="R175" i="3"/>
  <c r="Q175" i="3"/>
  <c r="P175" i="3"/>
  <c r="T174" i="3"/>
  <c r="S174" i="3"/>
  <c r="R174" i="3"/>
  <c r="Q174" i="3"/>
  <c r="P174" i="3"/>
  <c r="T173" i="3"/>
  <c r="S173" i="3"/>
  <c r="R173" i="3"/>
  <c r="Q173" i="3"/>
  <c r="P173" i="3"/>
  <c r="T172" i="3"/>
  <c r="S172" i="3"/>
  <c r="R172" i="3"/>
  <c r="Q172" i="3"/>
  <c r="P172" i="3"/>
  <c r="T171" i="3"/>
  <c r="S171" i="3"/>
  <c r="R171" i="3"/>
  <c r="Q171" i="3"/>
  <c r="P171" i="3"/>
  <c r="T170" i="3"/>
  <c r="S170" i="3"/>
  <c r="R170" i="3"/>
  <c r="Q170" i="3"/>
  <c r="P170" i="3"/>
  <c r="T169" i="3"/>
  <c r="S169" i="3"/>
  <c r="R169" i="3"/>
  <c r="Q169" i="3"/>
  <c r="P169" i="3"/>
  <c r="T168" i="3"/>
  <c r="S168" i="3"/>
  <c r="R168" i="3"/>
  <c r="Q168" i="3"/>
  <c r="P168" i="3"/>
  <c r="T167" i="3"/>
  <c r="S167" i="3"/>
  <c r="R167" i="3"/>
  <c r="Q167" i="3"/>
  <c r="P167" i="3"/>
  <c r="T166" i="3"/>
  <c r="S166" i="3"/>
  <c r="R166" i="3"/>
  <c r="Q166" i="3"/>
  <c r="P166" i="3"/>
  <c r="T165" i="3"/>
  <c r="S165" i="3"/>
  <c r="R165" i="3"/>
  <c r="Q165" i="3"/>
  <c r="P165" i="3"/>
  <c r="T164" i="3"/>
  <c r="S164" i="3"/>
  <c r="R164" i="3"/>
  <c r="Q164" i="3"/>
  <c r="P164" i="3"/>
  <c r="T163" i="3"/>
  <c r="S163" i="3"/>
  <c r="R163" i="3"/>
  <c r="Q163" i="3"/>
  <c r="P163" i="3"/>
  <c r="T162" i="3"/>
  <c r="S162" i="3"/>
  <c r="R162" i="3"/>
  <c r="Q162" i="3"/>
  <c r="P162" i="3"/>
  <c r="T161" i="3"/>
  <c r="S161" i="3"/>
  <c r="R161" i="3"/>
  <c r="Q161" i="3"/>
  <c r="P161" i="3"/>
  <c r="T160" i="3"/>
  <c r="S160" i="3"/>
  <c r="R160" i="3"/>
  <c r="Q160" i="3"/>
  <c r="P160" i="3"/>
  <c r="T159" i="3"/>
  <c r="S159" i="3"/>
  <c r="R159" i="3"/>
  <c r="Q159" i="3"/>
  <c r="P159" i="3"/>
  <c r="T158" i="3"/>
  <c r="S158" i="3"/>
  <c r="R158" i="3"/>
  <c r="Q158" i="3"/>
  <c r="P158" i="3"/>
  <c r="T157" i="3"/>
  <c r="S157" i="3"/>
  <c r="R157" i="3"/>
  <c r="Q157" i="3"/>
  <c r="P157" i="3"/>
  <c r="T156" i="3"/>
  <c r="S156" i="3"/>
  <c r="R156" i="3"/>
  <c r="Q156" i="3"/>
  <c r="P156" i="3"/>
  <c r="T155" i="3"/>
  <c r="S155" i="3"/>
  <c r="R155" i="3"/>
  <c r="Q155" i="3"/>
  <c r="P155" i="3"/>
  <c r="T154" i="3"/>
  <c r="S154" i="3"/>
  <c r="R154" i="3"/>
  <c r="Q154" i="3"/>
  <c r="P154" i="3"/>
  <c r="T153" i="3"/>
  <c r="S153" i="3"/>
  <c r="R153" i="3"/>
  <c r="Q153" i="3"/>
  <c r="P153" i="3"/>
  <c r="T152" i="3"/>
  <c r="S152" i="3"/>
  <c r="R152" i="3"/>
  <c r="Q152" i="3"/>
  <c r="P152" i="3"/>
  <c r="T151" i="3"/>
  <c r="S151" i="3"/>
  <c r="R151" i="3"/>
  <c r="Q151" i="3"/>
  <c r="P151" i="3"/>
  <c r="T150" i="3"/>
  <c r="S150" i="3"/>
  <c r="R150" i="3"/>
  <c r="Q150" i="3"/>
  <c r="P150" i="3"/>
  <c r="T149" i="3"/>
  <c r="S149" i="3"/>
  <c r="R149" i="3"/>
  <c r="Q149" i="3"/>
  <c r="P149" i="3"/>
  <c r="T148" i="3"/>
  <c r="S148" i="3"/>
  <c r="R148" i="3"/>
  <c r="Q148" i="3"/>
  <c r="P148" i="3"/>
  <c r="T147" i="3"/>
  <c r="S147" i="3"/>
  <c r="R147" i="3"/>
  <c r="Q147" i="3"/>
  <c r="P147" i="3"/>
  <c r="T146" i="3"/>
  <c r="S146" i="3"/>
  <c r="R146" i="3"/>
  <c r="Q146" i="3"/>
  <c r="P146" i="3"/>
  <c r="T145" i="3"/>
  <c r="S145" i="3"/>
  <c r="R145" i="3"/>
  <c r="Q145" i="3"/>
  <c r="P145" i="3"/>
  <c r="T144" i="3"/>
  <c r="S144" i="3"/>
  <c r="R144" i="3"/>
  <c r="Q144" i="3"/>
  <c r="P144" i="3"/>
  <c r="T143" i="3"/>
  <c r="S143" i="3"/>
  <c r="R143" i="3"/>
  <c r="Q143" i="3"/>
  <c r="P143" i="3"/>
  <c r="T142" i="3"/>
  <c r="S142" i="3"/>
  <c r="R142" i="3"/>
  <c r="Q142" i="3"/>
  <c r="P142" i="3"/>
  <c r="T141" i="3"/>
  <c r="S141" i="3"/>
  <c r="R141" i="3"/>
  <c r="Q141" i="3"/>
  <c r="P141" i="3"/>
  <c r="T140" i="3"/>
  <c r="S140" i="3"/>
  <c r="R140" i="3"/>
  <c r="Q140" i="3"/>
  <c r="P140" i="3"/>
  <c r="T139" i="3"/>
  <c r="S139" i="3"/>
  <c r="R139" i="3"/>
  <c r="Q139" i="3"/>
  <c r="P139" i="3"/>
  <c r="T138" i="3"/>
  <c r="S138" i="3"/>
  <c r="R138" i="3"/>
  <c r="Q138" i="3"/>
  <c r="P138" i="3"/>
  <c r="T137" i="3"/>
  <c r="S137" i="3"/>
  <c r="R137" i="3"/>
  <c r="Q137" i="3"/>
  <c r="P137" i="3"/>
  <c r="T136" i="3"/>
  <c r="S136" i="3"/>
  <c r="R136" i="3"/>
  <c r="Q136" i="3"/>
  <c r="P136" i="3"/>
  <c r="T135" i="3"/>
  <c r="S135" i="3"/>
  <c r="R135" i="3"/>
  <c r="Q135" i="3"/>
  <c r="P135" i="3"/>
  <c r="T134" i="3"/>
  <c r="S134" i="3"/>
  <c r="R134" i="3"/>
  <c r="Q134" i="3"/>
  <c r="P134" i="3"/>
  <c r="T133" i="3"/>
  <c r="S133" i="3"/>
  <c r="R133" i="3"/>
  <c r="Q133" i="3"/>
  <c r="P133" i="3"/>
  <c r="T132" i="3"/>
  <c r="S132" i="3"/>
  <c r="R132" i="3"/>
  <c r="Q132" i="3"/>
  <c r="P132" i="3"/>
  <c r="T131" i="3"/>
  <c r="S131" i="3"/>
  <c r="R131" i="3"/>
  <c r="Q131" i="3"/>
  <c r="P131" i="3"/>
  <c r="T130" i="3"/>
  <c r="S130" i="3"/>
  <c r="R130" i="3"/>
  <c r="Q130" i="3"/>
  <c r="P130" i="3"/>
  <c r="T129" i="3"/>
  <c r="S129" i="3"/>
  <c r="R129" i="3"/>
  <c r="Q129" i="3"/>
  <c r="P129" i="3"/>
  <c r="T128" i="3"/>
  <c r="S128" i="3"/>
  <c r="R128" i="3"/>
  <c r="Q128" i="3"/>
  <c r="P128" i="3"/>
  <c r="T127" i="3"/>
  <c r="S127" i="3"/>
  <c r="R127" i="3"/>
  <c r="Q127" i="3"/>
  <c r="P127" i="3"/>
  <c r="T126" i="3"/>
  <c r="S126" i="3"/>
  <c r="R126" i="3"/>
  <c r="Q126" i="3"/>
  <c r="P126" i="3"/>
  <c r="T125" i="3"/>
  <c r="S125" i="3"/>
  <c r="R125" i="3"/>
  <c r="Q125" i="3"/>
  <c r="P125" i="3"/>
  <c r="T124" i="3"/>
  <c r="S124" i="3"/>
  <c r="R124" i="3"/>
  <c r="Q124" i="3"/>
  <c r="P124" i="3"/>
  <c r="T123" i="3"/>
  <c r="S123" i="3"/>
  <c r="R123" i="3"/>
  <c r="Q123" i="3"/>
  <c r="P123" i="3"/>
  <c r="T122" i="3"/>
  <c r="S122" i="3"/>
  <c r="R122" i="3"/>
  <c r="Q122" i="3"/>
  <c r="P122" i="3"/>
  <c r="T121" i="3"/>
  <c r="S121" i="3"/>
  <c r="R121" i="3"/>
  <c r="Q121" i="3"/>
  <c r="P121" i="3"/>
  <c r="T120" i="3"/>
  <c r="S120" i="3"/>
  <c r="R120" i="3"/>
  <c r="Q120" i="3"/>
  <c r="P120" i="3"/>
  <c r="T119" i="3"/>
  <c r="S119" i="3"/>
  <c r="R119" i="3"/>
  <c r="Q119" i="3"/>
  <c r="P119" i="3"/>
  <c r="T118" i="3"/>
  <c r="S118" i="3"/>
  <c r="R118" i="3"/>
  <c r="Q118" i="3"/>
  <c r="P118" i="3"/>
  <c r="T117" i="3"/>
  <c r="S117" i="3"/>
  <c r="R117" i="3"/>
  <c r="Q117" i="3"/>
  <c r="P117" i="3"/>
  <c r="T116" i="3"/>
  <c r="S116" i="3"/>
  <c r="R116" i="3"/>
  <c r="Q116" i="3"/>
  <c r="P116" i="3"/>
  <c r="T115" i="3"/>
  <c r="S115" i="3"/>
  <c r="R115" i="3"/>
  <c r="Q115" i="3"/>
  <c r="P115" i="3"/>
  <c r="T114" i="3"/>
  <c r="S114" i="3"/>
  <c r="R114" i="3"/>
  <c r="Q114" i="3"/>
  <c r="P114" i="3"/>
  <c r="T113" i="3"/>
  <c r="S113" i="3"/>
  <c r="R113" i="3"/>
  <c r="Q113" i="3"/>
  <c r="P113" i="3"/>
  <c r="T112" i="3"/>
  <c r="S112" i="3"/>
  <c r="R112" i="3"/>
  <c r="Q112" i="3"/>
  <c r="P112" i="3"/>
  <c r="T111" i="3"/>
  <c r="S111" i="3"/>
  <c r="R111" i="3"/>
  <c r="Q111" i="3"/>
  <c r="P111" i="3"/>
  <c r="T110" i="3"/>
  <c r="S110" i="3"/>
  <c r="R110" i="3"/>
  <c r="Q110" i="3"/>
  <c r="P110" i="3"/>
  <c r="T109" i="3"/>
  <c r="S109" i="3"/>
  <c r="R109" i="3"/>
  <c r="Q109" i="3"/>
  <c r="P109" i="3"/>
  <c r="T108" i="3"/>
  <c r="S108" i="3"/>
  <c r="R108" i="3"/>
  <c r="Q108" i="3"/>
  <c r="P108" i="3"/>
  <c r="T107" i="3"/>
  <c r="S107" i="3"/>
  <c r="R107" i="3"/>
  <c r="Q107" i="3"/>
  <c r="P107" i="3"/>
  <c r="T106" i="3"/>
  <c r="S106" i="3"/>
  <c r="R106" i="3"/>
  <c r="Q106" i="3"/>
  <c r="P106" i="3"/>
  <c r="T105" i="3"/>
  <c r="S105" i="3"/>
  <c r="R105" i="3"/>
  <c r="Q105" i="3"/>
  <c r="P105" i="3"/>
  <c r="T104" i="3"/>
  <c r="S104" i="3"/>
  <c r="R104" i="3"/>
  <c r="Q104" i="3"/>
  <c r="P104" i="3"/>
  <c r="T103" i="3"/>
  <c r="S103" i="3"/>
  <c r="R103" i="3"/>
  <c r="Q103" i="3"/>
  <c r="P103" i="3"/>
  <c r="T102" i="3"/>
  <c r="S102" i="3"/>
  <c r="R102" i="3"/>
  <c r="Q102" i="3"/>
  <c r="P102" i="3"/>
  <c r="T101" i="3"/>
  <c r="S101" i="3"/>
  <c r="R101" i="3"/>
  <c r="Q101" i="3"/>
  <c r="P101" i="3"/>
  <c r="T100" i="3"/>
  <c r="S100" i="3"/>
  <c r="R100" i="3"/>
  <c r="Q100" i="3"/>
  <c r="P100" i="3"/>
  <c r="T99" i="3"/>
  <c r="S99" i="3"/>
  <c r="R99" i="3"/>
  <c r="Q99" i="3"/>
  <c r="P99" i="3"/>
  <c r="T98" i="3"/>
  <c r="S98" i="3"/>
  <c r="R98" i="3"/>
  <c r="Q98" i="3"/>
  <c r="P98" i="3"/>
  <c r="T97" i="3"/>
  <c r="S97" i="3"/>
  <c r="R97" i="3"/>
  <c r="Q97" i="3"/>
  <c r="P97" i="3"/>
  <c r="T96" i="3"/>
  <c r="S96" i="3"/>
  <c r="R96" i="3"/>
  <c r="Q96" i="3"/>
  <c r="P96" i="3"/>
  <c r="T95" i="3"/>
  <c r="S95" i="3"/>
  <c r="R95" i="3"/>
  <c r="Q95" i="3"/>
  <c r="P95" i="3"/>
  <c r="T94" i="3"/>
  <c r="S94" i="3"/>
  <c r="R94" i="3"/>
  <c r="Q94" i="3"/>
  <c r="P94" i="3"/>
  <c r="T93" i="3"/>
  <c r="S93" i="3"/>
  <c r="R93" i="3"/>
  <c r="Q93" i="3"/>
  <c r="P93" i="3"/>
  <c r="T92" i="3"/>
  <c r="S92" i="3"/>
  <c r="R92" i="3"/>
  <c r="Q92" i="3"/>
  <c r="P92" i="3"/>
  <c r="T91" i="3"/>
  <c r="S91" i="3"/>
  <c r="R91" i="3"/>
  <c r="Q91" i="3"/>
  <c r="P91" i="3"/>
  <c r="T90" i="3"/>
  <c r="S90" i="3"/>
  <c r="R90" i="3"/>
  <c r="Q90" i="3"/>
  <c r="P90" i="3"/>
  <c r="T89" i="3"/>
  <c r="S89" i="3"/>
  <c r="R89" i="3"/>
  <c r="Q89" i="3"/>
  <c r="P89" i="3"/>
  <c r="T88" i="3"/>
  <c r="S88" i="3"/>
  <c r="R88" i="3"/>
  <c r="Q88" i="3"/>
  <c r="P88" i="3"/>
  <c r="T87" i="3"/>
  <c r="S87" i="3"/>
  <c r="R87" i="3"/>
  <c r="Q87" i="3"/>
  <c r="P87" i="3"/>
  <c r="T86" i="3"/>
  <c r="S86" i="3"/>
  <c r="R86" i="3"/>
  <c r="Q86" i="3"/>
  <c r="P86" i="3"/>
  <c r="T85" i="3"/>
  <c r="S85" i="3"/>
  <c r="R85" i="3"/>
  <c r="Q85" i="3"/>
  <c r="P85" i="3"/>
  <c r="T84" i="3"/>
  <c r="S84" i="3"/>
  <c r="R84" i="3"/>
  <c r="Q84" i="3"/>
  <c r="P84" i="3"/>
  <c r="T83" i="3"/>
  <c r="S83" i="3"/>
  <c r="R83" i="3"/>
  <c r="Q83" i="3"/>
  <c r="P83" i="3"/>
  <c r="T82" i="3"/>
  <c r="S82" i="3"/>
  <c r="R82" i="3"/>
  <c r="Q82" i="3"/>
  <c r="P82" i="3"/>
  <c r="T81" i="3"/>
  <c r="S81" i="3"/>
  <c r="R81" i="3"/>
  <c r="Q81" i="3"/>
  <c r="P81" i="3"/>
  <c r="T80" i="3"/>
  <c r="S80" i="3"/>
  <c r="R80" i="3"/>
  <c r="Q80" i="3"/>
  <c r="P80" i="3"/>
  <c r="T79" i="3"/>
  <c r="S79" i="3"/>
  <c r="R79" i="3"/>
  <c r="Q79" i="3"/>
  <c r="P79" i="3"/>
  <c r="T78" i="3"/>
  <c r="S78" i="3"/>
  <c r="R78" i="3"/>
  <c r="Q78" i="3"/>
  <c r="P78" i="3"/>
  <c r="T77" i="3"/>
  <c r="S77" i="3"/>
  <c r="R77" i="3"/>
  <c r="Q77" i="3"/>
  <c r="P77" i="3"/>
  <c r="T76" i="3"/>
  <c r="S76" i="3"/>
  <c r="R76" i="3"/>
  <c r="Q76" i="3"/>
  <c r="P76" i="3"/>
  <c r="T75" i="3"/>
  <c r="S75" i="3"/>
  <c r="R75" i="3"/>
  <c r="Q75" i="3"/>
  <c r="P75" i="3"/>
  <c r="T74" i="3"/>
  <c r="S74" i="3"/>
  <c r="R74" i="3"/>
  <c r="Q74" i="3"/>
  <c r="P74" i="3"/>
  <c r="T73" i="3"/>
  <c r="S73" i="3"/>
  <c r="R73" i="3"/>
  <c r="Q73" i="3"/>
  <c r="P73" i="3"/>
  <c r="T72" i="3"/>
  <c r="S72" i="3"/>
  <c r="R72" i="3"/>
  <c r="Q72" i="3"/>
  <c r="P72" i="3"/>
  <c r="T71" i="3"/>
  <c r="S71" i="3"/>
  <c r="R71" i="3"/>
  <c r="Q71" i="3"/>
  <c r="P71" i="3"/>
  <c r="T70" i="3"/>
  <c r="S70" i="3"/>
  <c r="R70" i="3"/>
  <c r="Q70" i="3"/>
  <c r="P70" i="3"/>
  <c r="T69" i="3"/>
  <c r="S69" i="3"/>
  <c r="R69" i="3"/>
  <c r="Q69" i="3"/>
  <c r="P69" i="3"/>
  <c r="T68" i="3"/>
  <c r="S68" i="3"/>
  <c r="R68" i="3"/>
  <c r="Q68" i="3"/>
  <c r="P68" i="3"/>
  <c r="T67" i="3"/>
  <c r="S67" i="3"/>
  <c r="R67" i="3"/>
  <c r="Q67" i="3"/>
  <c r="P67" i="3"/>
  <c r="T66" i="3"/>
  <c r="S66" i="3"/>
  <c r="R66" i="3"/>
  <c r="Q66" i="3"/>
  <c r="P66" i="3"/>
  <c r="T65" i="3"/>
  <c r="S65" i="3"/>
  <c r="R65" i="3"/>
  <c r="Q65" i="3"/>
  <c r="P65" i="3"/>
  <c r="T64" i="3"/>
  <c r="S64" i="3"/>
  <c r="R64" i="3"/>
  <c r="Q64" i="3"/>
  <c r="P64" i="3"/>
  <c r="T63" i="3"/>
  <c r="S63" i="3"/>
  <c r="R63" i="3"/>
  <c r="Q63" i="3"/>
  <c r="P63" i="3"/>
  <c r="T62" i="3"/>
  <c r="S62" i="3"/>
  <c r="R62" i="3"/>
  <c r="Q62" i="3"/>
  <c r="P62" i="3"/>
  <c r="T61" i="3"/>
  <c r="S61" i="3"/>
  <c r="R61" i="3"/>
  <c r="Q61" i="3"/>
  <c r="P61" i="3"/>
  <c r="T60" i="3"/>
  <c r="S60" i="3"/>
  <c r="R60" i="3"/>
  <c r="Q60" i="3"/>
  <c r="P60" i="3"/>
  <c r="T59" i="3"/>
  <c r="S59" i="3"/>
  <c r="R59" i="3"/>
  <c r="Q59" i="3"/>
  <c r="P59" i="3"/>
  <c r="T58" i="3"/>
  <c r="S58" i="3"/>
  <c r="R58" i="3"/>
  <c r="Q58" i="3"/>
  <c r="P58" i="3"/>
  <c r="T57" i="3"/>
  <c r="S57" i="3"/>
  <c r="R57" i="3"/>
  <c r="Q57" i="3"/>
  <c r="P57" i="3"/>
  <c r="T56" i="3"/>
  <c r="S56" i="3"/>
  <c r="R56" i="3"/>
  <c r="Q56" i="3"/>
  <c r="P56" i="3"/>
  <c r="T55" i="3"/>
  <c r="S55" i="3"/>
  <c r="R55" i="3"/>
  <c r="Q55" i="3"/>
  <c r="P55" i="3"/>
  <c r="T54" i="3"/>
  <c r="S54" i="3"/>
  <c r="R54" i="3"/>
  <c r="Q54" i="3"/>
  <c r="P54" i="3"/>
  <c r="T53" i="3"/>
  <c r="S53" i="3"/>
  <c r="R53" i="3"/>
  <c r="Q53" i="3"/>
  <c r="P53" i="3"/>
  <c r="T52" i="3"/>
  <c r="S52" i="3"/>
  <c r="R52" i="3"/>
  <c r="Q52" i="3"/>
  <c r="P52" i="3"/>
  <c r="T51" i="3"/>
  <c r="S51" i="3"/>
  <c r="R51" i="3"/>
  <c r="Q51" i="3"/>
  <c r="P51" i="3"/>
  <c r="T50" i="3"/>
  <c r="S50" i="3"/>
  <c r="R50" i="3"/>
  <c r="Q50" i="3"/>
  <c r="P50" i="3"/>
  <c r="T49" i="3"/>
  <c r="S49" i="3"/>
  <c r="R49" i="3"/>
  <c r="Q49" i="3"/>
  <c r="P49" i="3"/>
  <c r="T48" i="3"/>
  <c r="S48" i="3"/>
  <c r="R48" i="3"/>
  <c r="Q48" i="3"/>
  <c r="P48" i="3"/>
  <c r="T47" i="3"/>
  <c r="S47" i="3"/>
  <c r="R47" i="3"/>
  <c r="Q47" i="3"/>
  <c r="P47" i="3"/>
  <c r="T46" i="3"/>
  <c r="S46" i="3"/>
  <c r="R46" i="3"/>
  <c r="Q46" i="3"/>
  <c r="P46" i="3"/>
  <c r="T45" i="3"/>
  <c r="S45" i="3"/>
  <c r="R45" i="3"/>
  <c r="Q45" i="3"/>
  <c r="P45" i="3"/>
  <c r="T44" i="3"/>
  <c r="S44" i="3"/>
  <c r="R44" i="3"/>
  <c r="Q44" i="3"/>
  <c r="P44" i="3"/>
  <c r="T43" i="3"/>
  <c r="S43" i="3"/>
  <c r="R43" i="3"/>
  <c r="Q43" i="3"/>
  <c r="P43" i="3"/>
  <c r="T42" i="3"/>
  <c r="S42" i="3"/>
  <c r="R42" i="3"/>
  <c r="Q42" i="3"/>
  <c r="P42" i="3"/>
  <c r="T41" i="3"/>
  <c r="S41" i="3"/>
  <c r="R41" i="3"/>
  <c r="Q41" i="3"/>
  <c r="P41" i="3"/>
  <c r="T40" i="3"/>
  <c r="S40" i="3"/>
  <c r="R40" i="3"/>
  <c r="Q40" i="3"/>
  <c r="P40" i="3"/>
  <c r="T39" i="3"/>
  <c r="S39" i="3"/>
  <c r="R39" i="3"/>
  <c r="Q39" i="3"/>
  <c r="P39" i="3"/>
  <c r="T38" i="3"/>
  <c r="S38" i="3"/>
  <c r="R38" i="3"/>
  <c r="Q38" i="3"/>
  <c r="P38" i="3"/>
  <c r="T37" i="3"/>
  <c r="S37" i="3"/>
  <c r="R37" i="3"/>
  <c r="Q37" i="3"/>
  <c r="P37" i="3"/>
  <c r="T36" i="3"/>
  <c r="S36" i="3"/>
  <c r="R36" i="3"/>
  <c r="Q36" i="3"/>
  <c r="P36" i="3"/>
  <c r="T35" i="3"/>
  <c r="S35" i="3"/>
  <c r="R35" i="3"/>
  <c r="Q35" i="3"/>
  <c r="P35" i="3"/>
  <c r="T34" i="3"/>
  <c r="S34" i="3"/>
  <c r="R34" i="3"/>
  <c r="Q34" i="3"/>
  <c r="P34" i="3"/>
  <c r="T33" i="3"/>
  <c r="S33" i="3"/>
  <c r="R33" i="3"/>
  <c r="Q33" i="3"/>
  <c r="P33" i="3"/>
  <c r="T32" i="3"/>
  <c r="S32" i="3"/>
  <c r="R32" i="3"/>
  <c r="Q32" i="3"/>
  <c r="P32" i="3"/>
  <c r="T31" i="3"/>
  <c r="S31" i="3"/>
  <c r="R31" i="3"/>
  <c r="Q31" i="3"/>
  <c r="P31" i="3"/>
  <c r="T30" i="3"/>
  <c r="S30" i="3"/>
  <c r="R30" i="3"/>
  <c r="Q30" i="3"/>
  <c r="P30" i="3"/>
  <c r="T29" i="3"/>
  <c r="S29" i="3"/>
  <c r="R29" i="3"/>
  <c r="Q29" i="3"/>
  <c r="P29" i="3"/>
  <c r="T28" i="3"/>
  <c r="S28" i="3"/>
  <c r="R28" i="3"/>
  <c r="Q28" i="3"/>
  <c r="P28" i="3"/>
  <c r="T27" i="3"/>
  <c r="S27" i="3"/>
  <c r="R27" i="3"/>
  <c r="Q27" i="3"/>
  <c r="P27" i="3"/>
  <c r="T26" i="3"/>
  <c r="S26" i="3"/>
  <c r="R26" i="3"/>
  <c r="Q26" i="3"/>
  <c r="P26" i="3"/>
  <c r="T25" i="3"/>
  <c r="S25" i="3"/>
  <c r="R25" i="3"/>
  <c r="Q25" i="3"/>
  <c r="P25" i="3"/>
  <c r="T24" i="3"/>
  <c r="S24" i="3"/>
  <c r="R24" i="3"/>
  <c r="Q24" i="3"/>
  <c r="P24" i="3"/>
  <c r="T23" i="3"/>
  <c r="S23" i="3"/>
  <c r="R23" i="3"/>
  <c r="Q23" i="3"/>
  <c r="P23" i="3"/>
  <c r="T22" i="3"/>
  <c r="S22" i="3"/>
  <c r="R22" i="3"/>
  <c r="Q22" i="3"/>
  <c r="P22" i="3"/>
  <c r="T21" i="3"/>
  <c r="S21" i="3"/>
  <c r="R21" i="3"/>
  <c r="Q21" i="3"/>
  <c r="P21" i="3"/>
  <c r="T20" i="3"/>
  <c r="S20" i="3"/>
  <c r="R20" i="3"/>
  <c r="Q20" i="3"/>
  <c r="P20" i="3"/>
  <c r="T19" i="3"/>
  <c r="S19" i="3"/>
  <c r="R19" i="3"/>
  <c r="Q19" i="3"/>
  <c r="P19" i="3"/>
  <c r="T18" i="3"/>
  <c r="S18" i="3"/>
  <c r="R18" i="3"/>
  <c r="Q18" i="3"/>
  <c r="P18" i="3"/>
  <c r="T17" i="3"/>
  <c r="S17" i="3"/>
  <c r="R17" i="3"/>
  <c r="Q17" i="3"/>
  <c r="P17" i="3"/>
  <c r="T16" i="3"/>
  <c r="S16" i="3"/>
  <c r="R16" i="3"/>
  <c r="Q16" i="3"/>
  <c r="P16" i="3"/>
  <c r="T15" i="3"/>
  <c r="S15" i="3"/>
  <c r="R15" i="3"/>
  <c r="Q15" i="3"/>
  <c r="P15" i="3"/>
  <c r="T14" i="3"/>
  <c r="S14" i="3"/>
  <c r="R14" i="3"/>
  <c r="Q14" i="3"/>
  <c r="P14" i="3"/>
  <c r="T13" i="3"/>
  <c r="S13" i="3"/>
  <c r="R13" i="3"/>
  <c r="Q13" i="3"/>
  <c r="P13" i="3"/>
  <c r="T12" i="3"/>
  <c r="S12" i="3"/>
  <c r="R12" i="3"/>
  <c r="Q12" i="3"/>
  <c r="P12" i="3"/>
  <c r="T11" i="3"/>
  <c r="S11" i="3"/>
  <c r="R11" i="3"/>
  <c r="Q11" i="3"/>
  <c r="P11" i="3"/>
  <c r="T10" i="3"/>
  <c r="S10" i="3"/>
  <c r="R10" i="3"/>
  <c r="Q10" i="3"/>
  <c r="P10" i="3"/>
  <c r="T9" i="3"/>
  <c r="S9" i="3"/>
  <c r="R9" i="3"/>
  <c r="Q9" i="3"/>
  <c r="P9" i="3"/>
  <c r="T8" i="3"/>
  <c r="S8" i="3"/>
  <c r="R8" i="3"/>
  <c r="Q8" i="3"/>
  <c r="P8" i="3"/>
  <c r="Q7" i="3"/>
  <c r="P7" i="3"/>
  <c r="G7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B5" i="3"/>
  <c r="D40" i="2"/>
  <c r="C40" i="2"/>
  <c r="B40" i="2"/>
  <c r="C39" i="2"/>
  <c r="C38" i="2"/>
  <c r="C37" i="2"/>
  <c r="C36" i="2"/>
  <c r="E32" i="2"/>
  <c r="D32" i="2"/>
  <c r="C32" i="2"/>
  <c r="B32" i="2"/>
  <c r="E31" i="2"/>
  <c r="D31" i="2"/>
  <c r="C31" i="2"/>
  <c r="B31" i="2"/>
  <c r="E30" i="2"/>
  <c r="C30" i="2"/>
  <c r="B30" i="2"/>
  <c r="C27" i="2"/>
  <c r="E26" i="2"/>
  <c r="C26" i="2"/>
  <c r="E25" i="2"/>
  <c r="C25" i="2"/>
  <c r="E22" i="2"/>
  <c r="C22" i="2"/>
  <c r="E21" i="2"/>
  <c r="C21" i="2"/>
  <c r="E20" i="2"/>
  <c r="C20" i="2"/>
  <c r="E9" i="2"/>
  <c r="D9" i="2"/>
  <c r="C9" i="2"/>
  <c r="B9" i="2"/>
  <c r="E8" i="2"/>
  <c r="D8" i="2"/>
  <c r="C8" i="2"/>
  <c r="B8" i="2"/>
  <c r="E7" i="2"/>
  <c r="D7" i="2"/>
</calcChain>
</file>

<file path=xl/sharedStrings.xml><?xml version="1.0" encoding="utf-8"?>
<sst xmlns="http://schemas.openxmlformats.org/spreadsheetml/2006/main" count="221" uniqueCount="140">
  <si>
    <t>Influencer campaign report template</t>
  </si>
  <si>
    <t>Free template by Hypefy. Works in Excel, Google Sheets and Numbers.</t>
  </si>
  <si>
    <t>How to use it</t>
  </si>
  <si>
    <t>Summary</t>
  </si>
  <si>
    <t>Fill in the campaign details: goal, budget, markets, dates, and the one result you count (visits, code uses, signups or sales).</t>
  </si>
  <si>
    <t>Per creator</t>
  </si>
  <si>
    <t>Add one row per post, or paste rows straight out of a platform export. The Check column says what a row still needs.</t>
  </si>
  <si>
    <t>Efficiency</t>
  </si>
  <si>
    <t>Nothing to fill in. See what each result cost, per platform, format, market and creator. Then write what to change next time at the bottom of the Summary tab.</t>
  </si>
  <si>
    <t>Client summary</t>
  </si>
  <si>
    <t>The one-page report for your client. It prints on one A4 landscape page, or save it as a PDF.</t>
  </si>
  <si>
    <t>Colour key</t>
  </si>
  <si>
    <t>Fill in by hand</t>
  </si>
  <si>
    <t>Blue cells. Type or paste here.</t>
  </si>
  <si>
    <t>✦ Calculates itself</t>
  </si>
  <si>
    <t>Grey cells update by themselves when you change the blue ones. Typing over them breaks the maths.</t>
  </si>
  <si>
    <t>Add the cost</t>
  </si>
  <si>
    <t>The Check column on the Per creator tab: what a row still needs before its numbers count.</t>
  </si>
  <si>
    <t>Start your own report</t>
  </si>
  <si>
    <t>This copy is empty. Start on the Summary tab, then add your posts on the Per creator tab.</t>
  </si>
  <si>
    <t>Everything else updates by itself. Nothing on Efficiency or Client summary needs filling in.</t>
  </si>
  <si>
    <t>Pasting from a platform export</t>
  </si>
  <si>
    <t>Click the first empty cell in column A on the Per creator tab and paste. Keep this column order, and leave a column empty if your export doesn't have it:</t>
  </si>
  <si>
    <t>Creator · Platform · Format · Market · Post date · Post link · Cost · Reach · Impressions · Engagement · Saves · Visits · Code uses · Signups · Sales</t>
  </si>
  <si>
    <t>Write each creator's name the same way on every row, so their posts add up. Type numbers without currency signs.</t>
  </si>
  <si>
    <t>There is room for 500 posts, 150 creators and 10 markets.</t>
  </si>
  <si>
    <t>What the numbers mean</t>
  </si>
  <si>
    <t>Result counted</t>
  </si>
  <si>
    <t>The one result your goal is about: visits, code uses, signups or sales. You pick it on the Summary tab.</t>
  </si>
  <si>
    <t>CPM</t>
  </si>
  <si>
    <t>Cost per thousand impressions: cost ÷ impressions × 1,000.</t>
  </si>
  <si>
    <t>Cost per engagement</t>
  </si>
  <si>
    <t>Cost ÷ engagement.</t>
  </si>
  <si>
    <t>Cost per result</t>
  </si>
  <si>
    <t>Cost ÷ the result counted. Lower is better; the Efficiency tab ranks by it.</t>
  </si>
  <si>
    <t>Engagement rate</t>
  </si>
  <si>
    <t>Engagement ÷ impressions.</t>
  </si>
  <si>
    <t>Budget used</t>
  </si>
  <si>
    <t>Total cost ÷ budget.</t>
  </si>
  <si>
    <t>Method</t>
  </si>
  <si>
    <t>How you know a result came from the campaign: discount codes, UTM links (links with tracking tags Google Analytics can read), a store integration or a holdout test.</t>
  </si>
  <si>
    <t>More on each metric</t>
  </si>
  <si>
    <t>hypefy.ai/blog/influencer-marketing-kpis</t>
  </si>
  <si>
    <t>Attribution methods</t>
  </si>
  <si>
    <t>hypefy.ai/blog/influencer-marketing-roi</t>
  </si>
  <si>
    <t>Google Sheets and Numbers</t>
  </si>
  <si>
    <t>Google Sheets: upload the file to Google Drive and open it with Google Sheets, or use File &gt; Import. Numbers: open the file directly.</t>
  </si>
  <si>
    <t>Template by Hypefy · hypefy.ai</t>
  </si>
  <si>
    <t>Influencer campaign report</t>
  </si>
  <si>
    <t>Summary · fill in the blue cells; the grey cells calculate themselves</t>
  </si>
  <si>
    <t>POSTS PUBLISHED</t>
  </si>
  <si>
    <t>REACH</t>
  </si>
  <si>
    <t>1  Campaign summary</t>
  </si>
  <si>
    <t>Campaign</t>
  </si>
  <si>
    <t>Client</t>
  </si>
  <si>
    <t>Prepared by</t>
  </si>
  <si>
    <t>Markets</t>
  </si>
  <si>
    <t>Goal</t>
  </si>
  <si>
    <t>Start date</t>
  </si>
  <si>
    <t>End date</t>
  </si>
  <si>
    <t>Budget</t>
  </si>
  <si>
    <t>Currency</t>
  </si>
  <si>
    <t>€</t>
  </si>
  <si>
    <t>Sales</t>
  </si>
  <si>
    <t>Target (optional)</t>
  </si>
  <si>
    <t>2  Output</t>
  </si>
  <si>
    <t>Posts published</t>
  </si>
  <si>
    <t>Creators</t>
  </si>
  <si>
    <t>Instagram posts</t>
  </si>
  <si>
    <t>TikTok posts</t>
  </si>
  <si>
    <t>YouTube posts</t>
  </si>
  <si>
    <t>Other platforms</t>
  </si>
  <si>
    <t>3  Performance</t>
  </si>
  <si>
    <t>Reach</t>
  </si>
  <si>
    <t>Impressions</t>
  </si>
  <si>
    <t>Engagement</t>
  </si>
  <si>
    <t>Saves</t>
  </si>
  <si>
    <t>4  Efficiency</t>
  </si>
  <si>
    <t>5  Attributed results</t>
  </si>
  <si>
    <t>Result</t>
  </si>
  <si>
    <t>Number</t>
  </si>
  <si>
    <t>How you know: the method behind the number</t>
  </si>
  <si>
    <t>Visits</t>
  </si>
  <si>
    <t>Code uses</t>
  </si>
  <si>
    <t>Signups</t>
  </si>
  <si>
    <t>6  What to change next time</t>
  </si>
  <si>
    <t>What worked</t>
  </si>
  <si>
    <t>What didn't</t>
  </si>
  <si>
    <t>What you'll do differently</t>
  </si>
  <si>
    <t>One row per post. Type or paste into the blue columns; the grey columns calculate themselves.</t>
  </si>
  <si>
    <t>All posts</t>
  </si>
  <si>
    <t>FILL IN BY HAND  ·  one row per post  ·  paste rows straight out of a platform export</t>
  </si>
  <si>
    <t>✦  CALCULATES ITSELF</t>
  </si>
  <si>
    <t>Creator</t>
  </si>
  <si>
    <t>Platform</t>
  </si>
  <si>
    <t>Format</t>
  </si>
  <si>
    <t>Market</t>
  </si>
  <si>
    <t>Post date</t>
  </si>
  <si>
    <t>Post link</t>
  </si>
  <si>
    <t>Check</t>
  </si>
  <si>
    <t>Calculates itself from the Per creator tab. Lowest cost per result ranks 1.</t>
  </si>
  <si>
    <t>Lowest cost per result</t>
  </si>
  <si>
    <t>By platform</t>
  </si>
  <si>
    <t>#</t>
  </si>
  <si>
    <t>Posts</t>
  </si>
  <si>
    <t>Instagram</t>
  </si>
  <si>
    <t>TikTok</t>
  </si>
  <si>
    <t>YouTube</t>
  </si>
  <si>
    <t>Other</t>
  </si>
  <si>
    <t>By format</t>
  </si>
  <si>
    <t>Post</t>
  </si>
  <si>
    <t>Reel</t>
  </si>
  <si>
    <t>Story</t>
  </si>
  <si>
    <t>Video</t>
  </si>
  <si>
    <t>By market</t>
  </si>
  <si>
    <t>By creator  ·  lowest cost per result first</t>
  </si>
  <si>
    <t>GOAL</t>
  </si>
  <si>
    <t>Top creators  ·  lowest cost per result</t>
  </si>
  <si>
    <t>Performance</t>
  </si>
  <si>
    <t>Attributed results</t>
  </si>
  <si>
    <t>What to change next time</t>
  </si>
  <si>
    <t>WHAT WORKED</t>
  </si>
  <si>
    <t>WHAT DIDN'T</t>
  </si>
  <si>
    <t>WHAT YOU'LL DO DIFFERENTLY</t>
  </si>
  <si>
    <t>Helper sheet for the report. Hidden and protected; nothing to fill in here.</t>
  </si>
  <si>
    <t>Result index</t>
  </si>
  <si>
    <t>Result, one</t>
  </si>
  <si>
    <t>Dates</t>
  </si>
  <si>
    <t>Counted method</t>
  </si>
  <si>
    <t>Last post row</t>
  </si>
  <si>
    <t>Creator #</t>
  </si>
  <si>
    <t>Market #</t>
  </si>
  <si>
    <t>Row used</t>
  </si>
  <si>
    <t>Used</t>
  </si>
  <si>
    <t>To check</t>
  </si>
  <si>
    <t>k</t>
  </si>
  <si>
    <t>Cost</t>
  </si>
  <si>
    <t>Results</t>
  </si>
  <si>
    <t>Sort key</t>
  </si>
  <si>
    <t>k-th best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</si>
</sst>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d\ mmm\ yyyy"/>
    <numFmt numFmtId="165" formatCode="#,##0;\-#,##0;&quot;–&quot;"/>
    <numFmt numFmtId="166" formatCode="0.0%"/>
    <numFmt numFmtId="167" formatCode="#,##0;[Red]\-#,##0;0"/>
    <numFmt numFmtId="168" formatCode="0%&quot; of target&quot;"/>
    <numFmt numFmtId="169" formatCode="[=1]0&quot; creator&quot;;0&quot; creators&quot;"/>
    <numFmt numFmtId="170" formatCode="[&gt;=1000000]0.0,,&quot;M&quot;;[&gt;=10000]0,&quot;k&quot;;#,##0"/>
    <numFmt numFmtId="171" formatCode="[&gt;=1000000]0.0,,&quot;M impressions&quot;;[&gt;=10000]0,&quot;k impressions&quot;;#,##0&quot; impressions&quot;"/>
    <numFmt numFmtId="172" formatCode="0%&quot; of budget&quot;"/>
    <numFmt numFmtId="173" formatCode="[=1]0&quot; post&quot;;0&quot; posts&quot;"/>
  </numFmts>
  <fonts count="35">
    <font>
      <sz val="11"/>
      <color theme="1"/>
      <name val="Calibri"/>
      <family val="2"/>
      <scheme val="minor"/>
    </font>
    <font>
      <b/>
      <sz val="18"/>
      <color rgb="FFFFFFFF"/>
      <name val="Arial"/>
    </font>
    <font>
      <sz val="10"/>
      <color rgb="FFC9D3F5"/>
      <name val="Arial"/>
    </font>
    <font>
      <sz val="10"/>
      <color rgb="FF091216"/>
      <name val="Arial"/>
    </font>
    <font>
      <sz val="9"/>
      <color rgb="FF054EF3"/>
      <name val="Arial"/>
    </font>
    <font>
      <b/>
      <sz val="10"/>
      <color rgb="FF131977"/>
      <name val="Arial"/>
    </font>
    <font>
      <b/>
      <sz val="9"/>
      <color rgb="FF131977"/>
      <name val="Arial"/>
    </font>
    <font>
      <b/>
      <sz val="11"/>
      <color rgb="FF131977"/>
      <name val="Arial"/>
    </font>
    <font>
      <sz val="10"/>
      <color rgb="FF5B686E"/>
      <name val="Arial"/>
    </font>
    <font>
      <b/>
      <sz val="8"/>
      <color rgb="FF8A959A"/>
      <name val="Arial"/>
    </font>
    <font>
      <b/>
      <sz val="8"/>
      <color rgb="FF054EF3"/>
      <name val="Arial"/>
    </font>
    <font>
      <b/>
      <sz val="24"/>
      <color rgb="FF131977"/>
      <name val="Arial"/>
    </font>
    <font>
      <sz val="9"/>
      <color rgb="FF5B686E"/>
      <name val="Arial"/>
    </font>
    <font>
      <sz val="8"/>
      <color rgb="FF8A959A"/>
      <name val="Arial"/>
    </font>
    <font>
      <b/>
      <sz val="10"/>
      <color rgb="FF091216"/>
      <name val="Arial"/>
    </font>
    <font>
      <b/>
      <sz val="9"/>
      <color rgb="FF054EF3"/>
      <name val="Arial"/>
    </font>
    <font>
      <b/>
      <sz val="8"/>
      <color rgb="FF131977"/>
      <name val="Arial"/>
    </font>
    <font>
      <b/>
      <sz val="9"/>
      <color rgb="FFFFFFFF"/>
      <name val="Arial"/>
    </font>
    <font>
      <sz val="10"/>
      <color rgb="FF131977"/>
      <name val="Arial"/>
    </font>
    <font>
      <b/>
      <sz val="9"/>
      <color rgb="FF8A959A"/>
      <name val="Arial"/>
    </font>
    <font>
      <b/>
      <sz val="8.5"/>
      <color rgb="FF5B686E"/>
      <name val="Arial"/>
    </font>
    <font>
      <sz val="9"/>
      <color rgb="FFAFC4F8"/>
      <name val="Arial"/>
    </font>
    <font>
      <b/>
      <sz val="11"/>
      <color rgb="FF091216"/>
      <name val="Arial"/>
    </font>
    <font>
      <b/>
      <sz val="22"/>
      <color rgb="FFFFFFFF"/>
      <name val="Arial"/>
    </font>
    <font>
      <sz val="11"/>
      <color rgb="FFC9D3F5"/>
      <name val="Arial"/>
    </font>
    <font>
      <sz val="9"/>
      <color rgb="FFC9D3F5"/>
      <name val="Arial"/>
    </font>
    <font>
      <b/>
      <sz val="13"/>
      <color rgb="FF091216"/>
      <name val="Arial"/>
    </font>
    <font>
      <b/>
      <sz val="28"/>
      <color rgb="FF131977"/>
      <name val="Arial"/>
    </font>
    <font>
      <sz val="9.5"/>
      <color rgb="FF5B686E"/>
      <name val="Arial"/>
    </font>
    <font>
      <b/>
      <sz val="13"/>
      <color rgb="FF054EF3"/>
      <name val="Arial"/>
    </font>
    <font>
      <b/>
      <u/>
      <sz val="10.5"/>
      <color rgb="FF054EF3"/>
      <name val="Arial"/>
    </font>
    <font>
      <sz val="9.5"/>
      <color rgb="FF054EF3"/>
      <name val="Arial"/>
    </font>
    <font>
      <b/>
      <sz val="9.5"/>
      <color rgb="FF131977"/>
      <name val="Arial"/>
    </font>
    <font>
      <sz val="9.5"/>
      <color rgb="FFB45309"/>
      <name val="Arial"/>
    </font>
    <font>
      <u/>
      <sz val="10"/>
      <color rgb="FF054EF3"/>
      <name val="Arial"/>
    </font>
  </fonts>
  <fills count="7">
    <fill>
      <patternFill patternType="none"/>
    </fill>
    <fill>
      <patternFill patternType="gray125"/>
    </fill>
    <fill>
      <patternFill patternType="solid">
        <fgColor rgb="FF131977"/>
      </patternFill>
    </fill>
    <fill>
      <patternFill patternType="solid">
        <fgColor rgb="FFEEF3FF"/>
      </patternFill>
    </fill>
    <fill>
      <patternFill patternType="solid">
        <fgColor rgb="FFF5F6F6"/>
      </patternFill>
    </fill>
    <fill>
      <patternFill patternType="solid">
        <fgColor rgb="FFF2F5FE"/>
      </patternFill>
    </fill>
    <fill>
      <patternFill patternType="solid">
        <fgColor rgb="FF054EF3"/>
      </patternFill>
    </fill>
  </fills>
  <borders count="14">
    <border>
      <left/>
      <right/>
      <top/>
      <bottom/>
      <diagonal/>
    </border>
    <border>
      <left style="dashed">
        <color rgb="FF9DB5F7"/>
      </left>
      <right style="dashed">
        <color rgb="FF9DB5F7"/>
      </right>
      <top style="dashed">
        <color rgb="FF9DB5F7"/>
      </top>
      <bottom style="dashed">
        <color rgb="FF9DB5F7"/>
      </bottom>
      <diagonal/>
    </border>
    <border>
      <left style="thin">
        <color rgb="FFE3E6E8"/>
      </left>
      <right style="thin">
        <color rgb="FFE3E6E8"/>
      </right>
      <top style="thin">
        <color rgb="FFE3E6E8"/>
      </top>
      <bottom style="thin">
        <color rgb="FFE3E6E8"/>
      </bottom>
      <diagonal/>
    </border>
    <border>
      <left/>
      <right/>
      <top/>
      <bottom style="thin">
        <color rgb="FF054EF3"/>
      </bottom>
      <diagonal/>
    </border>
    <border>
      <left/>
      <right/>
      <top style="thin">
        <color rgb="FFC5CBD3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/>
      <top style="thin">
        <color rgb="FFE3E6E8"/>
      </top>
      <bottom style="thin">
        <color rgb="FFE3E6E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FFA"/>
      </left>
      <right style="thin">
        <color rgb="FFD3DFFA"/>
      </right>
      <top style="thin">
        <color rgb="FFD3DFFA"/>
      </top>
      <bottom style="thin">
        <color rgb="FFD3DFFA"/>
      </bottom>
      <diagonal/>
    </border>
    <border>
      <left style="thin">
        <color rgb="FFE9ECEF"/>
      </left>
      <right style="thin">
        <color rgb="FFE9ECEF"/>
      </right>
      <top style="thin">
        <color rgb="FFE9ECEF"/>
      </top>
      <bottom style="thin">
        <color rgb="FFE9ECEF"/>
      </bottom>
      <diagonal/>
    </border>
    <border>
      <left/>
      <right/>
      <top/>
      <bottom style="thin">
        <color rgb="FFC5CBD3"/>
      </bottom>
      <diagonal/>
    </border>
    <border>
      <left/>
      <right/>
      <top/>
      <bottom style="hair">
        <color rgb="FFECEEF1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7" fillId="0" borderId="3" xfId="0" applyFont="1" applyBorder="1" applyAlignment="1">
      <alignment horizontal="left"/>
    </xf>
    <xf numFmtId="0" fontId="0" fillId="0" borderId="3" xfId="0" applyBorder="1"/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1" fillId="3" borderId="1" xfId="0" applyFont="1" applyFill="1" applyBorder="1" applyAlignment="1">
      <alignment horizontal="left" vertical="center" indent="1"/>
    </xf>
    <xf numFmtId="0" fontId="32" fillId="4" borderId="2" xfId="0" applyFont="1" applyFill="1" applyBorder="1" applyAlignment="1">
      <alignment horizontal="left" vertical="center" indent="1"/>
    </xf>
    <xf numFmtId="0" fontId="33" fillId="4" borderId="2" xfId="0" applyFont="1" applyFill="1" applyBorder="1" applyAlignment="1">
      <alignment horizontal="left" vertical="center" indent="1"/>
    </xf>
    <xf numFmtId="0" fontId="14" fillId="0" borderId="0" xfId="0" applyFont="1" applyAlignment="1">
      <alignment horizontal="left" vertical="center"/>
    </xf>
    <xf numFmtId="0" fontId="8" fillId="0" borderId="0" xfId="0" applyFont="1"/>
    <xf numFmtId="0" fontId="34" fillId="0" borderId="0" xfId="0" applyFont="1"/>
    <xf numFmtId="0" fontId="13" fillId="0" borderId="0" xfId="0" applyFont="1"/>
    <xf numFmtId="0" fontId="4" fillId="3" borderId="1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horizontal="left" vertical="center" indent="1"/>
    </xf>
    <xf numFmtId="0" fontId="10" fillId="5" borderId="5" xfId="0" applyFont="1" applyFill="1" applyBorder="1" applyAlignment="1">
      <alignment horizontal="left" indent="1"/>
    </xf>
    <xf numFmtId="165" fontId="11" fillId="5" borderId="5" xfId="0" applyNumberFormat="1" applyFont="1" applyFill="1" applyBorder="1" applyAlignment="1">
      <alignment horizontal="left" vertical="center" indent="1"/>
    </xf>
    <xf numFmtId="170" fontId="11" fillId="5" borderId="5" xfId="0" applyNumberFormat="1" applyFont="1" applyFill="1" applyBorder="1" applyAlignment="1">
      <alignment horizontal="left" vertical="center" indent="1"/>
    </xf>
    <xf numFmtId="4" fontId="11" fillId="5" borderId="5" xfId="0" applyNumberFormat="1" applyFont="1" applyFill="1" applyBorder="1" applyAlignment="1">
      <alignment horizontal="left" vertical="center" indent="1"/>
    </xf>
    <xf numFmtId="169" fontId="12" fillId="5" borderId="5" xfId="0" applyNumberFormat="1" applyFont="1" applyFill="1" applyBorder="1" applyAlignment="1">
      <alignment horizontal="left" vertical="top" indent="1"/>
    </xf>
    <xf numFmtId="171" fontId="12" fillId="5" borderId="5" xfId="0" applyNumberFormat="1" applyFont="1" applyFill="1" applyBorder="1" applyAlignment="1">
      <alignment horizontal="left" vertical="top" indent="1"/>
    </xf>
    <xf numFmtId="172" fontId="12" fillId="5" borderId="5" xfId="0" applyNumberFormat="1" applyFont="1" applyFill="1" applyBorder="1" applyAlignment="1">
      <alignment horizontal="left" vertical="top" indent="1"/>
    </xf>
    <xf numFmtId="0" fontId="12" fillId="5" borderId="5" xfId="0" applyFont="1" applyFill="1" applyBorder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 vertical="center" indent="1"/>
    </xf>
    <xf numFmtId="164" fontId="3" fillId="3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6" fontId="5" fillId="4" borderId="2" xfId="0" applyNumberFormat="1" applyFont="1" applyFill="1" applyBorder="1" applyAlignment="1">
      <alignment horizontal="right" vertical="center"/>
    </xf>
    <xf numFmtId="9" fontId="5" fillId="4" borderId="2" xfId="0" applyNumberFormat="1" applyFont="1" applyFill="1" applyBorder="1" applyAlignment="1">
      <alignment horizontal="right" vertical="center"/>
    </xf>
    <xf numFmtId="4" fontId="5" fillId="4" borderId="2" xfId="0" applyNumberFormat="1" applyFont="1" applyFill="1" applyBorder="1" applyAlignment="1">
      <alignment horizontal="right" vertical="center"/>
    </xf>
    <xf numFmtId="167" fontId="5" fillId="4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165" fontId="5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top" indent="1"/>
    </xf>
    <xf numFmtId="165" fontId="14" fillId="4" borderId="6" xfId="0" applyNumberFormat="1" applyFont="1" applyFill="1" applyBorder="1" applyAlignment="1">
      <alignment horizontal="left" vertical="center" indent="1"/>
    </xf>
    <xf numFmtId="173" fontId="5" fillId="4" borderId="6" xfId="0" applyNumberFormat="1" applyFont="1" applyFill="1" applyBorder="1" applyAlignment="1">
      <alignment horizontal="left" vertical="center"/>
    </xf>
    <xf numFmtId="165" fontId="5" fillId="4" borderId="6" xfId="0" applyNumberFormat="1" applyFont="1" applyFill="1" applyBorder="1" applyAlignment="1">
      <alignment horizontal="right" vertical="center"/>
    </xf>
    <xf numFmtId="4" fontId="5" fillId="4" borderId="6" xfId="0" applyNumberFormat="1" applyFont="1" applyFill="1" applyBorder="1" applyAlignment="1">
      <alignment horizontal="right" vertical="center"/>
    </xf>
    <xf numFmtId="165" fontId="15" fillId="4" borderId="6" xfId="0" applyNumberFormat="1" applyFont="1" applyFill="1" applyBorder="1" applyAlignment="1">
      <alignment horizontal="left" vertical="center" indent="1"/>
    </xf>
    <xf numFmtId="0" fontId="17" fillId="2" borderId="7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indent="1"/>
    </xf>
    <xf numFmtId="164" fontId="3" fillId="3" borderId="8" xfId="0" applyNumberFormat="1" applyFont="1" applyFill="1" applyBorder="1" applyAlignment="1">
      <alignment horizontal="right" vertical="center"/>
    </xf>
    <xf numFmtId="3" fontId="3" fillId="3" borderId="8" xfId="0" applyNumberFormat="1" applyFont="1" applyFill="1" applyBorder="1" applyAlignment="1">
      <alignment horizontal="right" vertical="center"/>
    </xf>
    <xf numFmtId="3" fontId="18" fillId="4" borderId="9" xfId="0" applyNumberFormat="1" applyFont="1" applyFill="1" applyBorder="1" applyAlignment="1">
      <alignment horizontal="right" vertical="center"/>
    </xf>
    <xf numFmtId="4" fontId="18" fillId="4" borderId="9" xfId="0" applyNumberFormat="1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left" vertical="center" indent="1"/>
    </xf>
    <xf numFmtId="4" fontId="7" fillId="5" borderId="12" xfId="0" applyNumberFormat="1" applyFont="1" applyFill="1" applyBorder="1" applyAlignment="1">
      <alignment horizontal="right" vertical="center"/>
    </xf>
    <xf numFmtId="0" fontId="12" fillId="5" borderId="12" xfId="0" applyFont="1" applyFill="1" applyBorder="1" applyAlignment="1">
      <alignment horizontal="left" vertical="center" indent="1"/>
    </xf>
    <xf numFmtId="1" fontId="18" fillId="0" borderId="11" xfId="0" applyNumberFormat="1" applyFont="1" applyBorder="1" applyAlignment="1">
      <alignment horizontal="center" vertical="center"/>
    </xf>
    <xf numFmtId="165" fontId="14" fillId="0" borderId="11" xfId="0" applyNumberFormat="1" applyFont="1" applyBorder="1" applyAlignment="1">
      <alignment horizontal="left" vertical="center"/>
    </xf>
    <xf numFmtId="165" fontId="18" fillId="0" borderId="11" xfId="0" applyNumberFormat="1" applyFont="1" applyBorder="1" applyAlignment="1">
      <alignment horizontal="right" vertical="center"/>
    </xf>
    <xf numFmtId="4" fontId="18" fillId="0" borderId="11" xfId="0" applyNumberFormat="1" applyFont="1" applyBorder="1" applyAlignment="1">
      <alignment horizontal="right" vertical="center"/>
    </xf>
    <xf numFmtId="165" fontId="21" fillId="0" borderId="11" xfId="0" applyNumberFormat="1" applyFont="1" applyBorder="1" applyAlignment="1">
      <alignment horizontal="left" vertical="center" indent="1"/>
    </xf>
    <xf numFmtId="1" fontId="5" fillId="0" borderId="4" xfId="0" applyNumberFormat="1" applyFont="1" applyBorder="1" applyAlignment="1">
      <alignment horizontal="center" vertical="center"/>
    </xf>
    <xf numFmtId="165" fontId="14" fillId="0" borderId="4" xfId="0" applyNumberFormat="1" applyFont="1" applyBorder="1" applyAlignment="1">
      <alignment horizontal="left" vertical="center"/>
    </xf>
    <xf numFmtId="165" fontId="5" fillId="0" borderId="4" xfId="0" applyNumberFormat="1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165" fontId="21" fillId="0" borderId="4" xfId="0" applyNumberFormat="1" applyFont="1" applyBorder="1" applyAlignment="1">
      <alignment horizontal="left" vertical="center" indent="1"/>
    </xf>
    <xf numFmtId="0" fontId="13" fillId="0" borderId="3" xfId="0" applyFont="1" applyBorder="1" applyAlignment="1">
      <alignment horizontal="right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/>
    <xf numFmtId="0" fontId="2" fillId="2" borderId="0" xfId="0" applyFont="1" applyFill="1"/>
    <xf numFmtId="0" fontId="25" fillId="2" borderId="0" xfId="0" applyFont="1" applyFill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8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 indent="1"/>
    </xf>
    <xf numFmtId="165" fontId="5" fillId="0" borderId="11" xfId="0" applyNumberFormat="1" applyFont="1" applyBorder="1" applyAlignment="1">
      <alignment horizontal="right" vertical="center"/>
    </xf>
    <xf numFmtId="9" fontId="5" fillId="0" borderId="11" xfId="0" applyNumberFormat="1" applyFont="1" applyBorder="1" applyAlignment="1">
      <alignment horizontal="right" vertical="center"/>
    </xf>
    <xf numFmtId="4" fontId="5" fillId="0" borderId="11" xfId="0" applyNumberFormat="1" applyFont="1" applyBorder="1" applyAlignment="1">
      <alignment horizontal="right" vertical="center"/>
    </xf>
    <xf numFmtId="166" fontId="5" fillId="0" borderId="11" xfId="0" applyNumberFormat="1" applyFont="1" applyBorder="1" applyAlignment="1">
      <alignment horizontal="right" vertical="center"/>
    </xf>
    <xf numFmtId="0" fontId="19" fillId="0" borderId="0" xfId="0" applyFont="1"/>
    <xf numFmtId="0" fontId="9" fillId="0" borderId="0" xfId="0" applyFont="1"/>
    <xf numFmtId="0" fontId="3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 indent="1"/>
    </xf>
    <xf numFmtId="168" fontId="5" fillId="0" borderId="4" xfId="0" applyNumberFormat="1" applyFont="1" applyBorder="1" applyAlignment="1">
      <alignment horizontal="left" vertical="center" indent="1"/>
    </xf>
    <xf numFmtId="0" fontId="16" fillId="4" borderId="0" xfId="0" applyFont="1" applyFill="1" applyAlignment="1">
      <alignment horizontal="left" vertical="center" indent="1"/>
    </xf>
    <xf numFmtId="0" fontId="10" fillId="3" borderId="0" xfId="0" applyFont="1" applyFill="1" applyAlignment="1">
      <alignment horizontal="left" vertical="center" indent="1"/>
    </xf>
    <xf numFmtId="0" fontId="8" fillId="5" borderId="12" xfId="0" applyFont="1" applyFill="1" applyBorder="1" applyAlignment="1">
      <alignment horizontal="left" vertical="center"/>
    </xf>
    <xf numFmtId="0" fontId="22" fillId="5" borderId="12" xfId="0" applyFont="1" applyFill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169" fontId="12" fillId="5" borderId="5" xfId="0" applyNumberFormat="1" applyFont="1" applyFill="1" applyBorder="1" applyAlignment="1">
      <alignment horizontal="left" vertical="top" indent="1"/>
    </xf>
    <xf numFmtId="170" fontId="27" fillId="5" borderId="5" xfId="0" applyNumberFormat="1" applyFont="1" applyFill="1" applyBorder="1" applyAlignment="1">
      <alignment horizontal="left" vertical="center" indent="1"/>
    </xf>
    <xf numFmtId="0" fontId="10" fillId="5" borderId="5" xfId="0" applyFont="1" applyFill="1" applyBorder="1" applyAlignment="1">
      <alignment horizontal="left" inden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left"/>
    </xf>
    <xf numFmtId="0" fontId="12" fillId="5" borderId="5" xfId="0" applyFont="1" applyFill="1" applyBorder="1" applyAlignment="1">
      <alignment horizontal="left" vertical="top" indent="1"/>
    </xf>
    <xf numFmtId="165" fontId="27" fillId="5" borderId="5" xfId="0" applyNumberFormat="1" applyFont="1" applyFill="1" applyBorder="1" applyAlignment="1">
      <alignment horizontal="left" vertical="center" indent="1"/>
    </xf>
    <xf numFmtId="171" fontId="12" fillId="5" borderId="5" xfId="0" applyNumberFormat="1" applyFont="1" applyFill="1" applyBorder="1" applyAlignment="1">
      <alignment horizontal="left" vertical="top" indent="1"/>
    </xf>
    <xf numFmtId="0" fontId="28" fillId="0" borderId="11" xfId="0" applyFont="1" applyBorder="1" applyAlignment="1">
      <alignment horizontal="left" vertical="center" indent="1"/>
    </xf>
    <xf numFmtId="4" fontId="27" fillId="5" borderId="5" xfId="0" applyNumberFormat="1" applyFont="1" applyFill="1" applyBorder="1" applyAlignment="1">
      <alignment horizontal="left" vertical="center" indent="1"/>
    </xf>
    <xf numFmtId="0" fontId="26" fillId="0" borderId="0" xfId="0" applyFont="1" applyAlignment="1">
      <alignment horizontal="left" vertical="center"/>
    </xf>
    <xf numFmtId="168" fontId="12" fillId="5" borderId="5" xfId="0" applyNumberFormat="1" applyFont="1" applyFill="1" applyBorder="1" applyAlignment="1">
      <alignment horizontal="left" vertical="top" indent="1"/>
    </xf>
    <xf numFmtId="0" fontId="0" fillId="0" borderId="0" xfId="0" applyAlignment="1"/>
    <xf numFmtId="0" fontId="0" fillId="0" borderId="4" xfId="0" applyBorder="1" applyAlignment="1"/>
    <xf numFmtId="0" fontId="0" fillId="5" borderId="12" xfId="0" applyFill="1" applyBorder="1" applyAlignment="1"/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horizontal="left" wrapText="1" indent="1"/>
    </xf>
    <xf numFmtId="0" fontId="0" fillId="0" borderId="10" xfId="0" applyBorder="1" applyAlignment="1"/>
    <xf numFmtId="0" fontId="0" fillId="0" borderId="13" xfId="0" applyBorder="1" applyAlignment="1"/>
    <xf numFmtId="0" fontId="0" fillId="0" borderId="11" xfId="0" applyBorder="1" applyAlignment="1"/>
  </cellXfs>
  <cellStyles count="1">
    <cellStyle name="Normal" xfId="0" builtinId="0"/>
  </cellStyles>
  <dxfs count="10">
    <dxf>
      <font>
        <b/>
        <color rgb="FF131977"/>
        <name val="Arial"/>
      </font>
      <fill>
        <patternFill patternType="solid">
          <fgColor rgb="FFE6EEFF"/>
        </patternFill>
      </fill>
    </dxf>
    <dxf>
      <fill>
        <patternFill patternType="solid">
          <fgColor rgb="FFE6EEFF"/>
        </patternFill>
      </fill>
    </dxf>
    <dxf>
      <fill>
        <patternFill patternType="solid">
          <fgColor rgb="FFE6EEFF"/>
        </patternFill>
      </fill>
    </dxf>
    <dxf>
      <font>
        <b/>
        <color rgb="FF131977"/>
        <name val="Arial"/>
      </font>
      <fill>
        <patternFill patternType="solid">
          <fgColor rgb="FFE6EEFF"/>
        </patternFill>
      </fill>
    </dxf>
    <dxf>
      <font>
        <b/>
        <color rgb="FF131977"/>
        <name val="Arial"/>
      </font>
      <fill>
        <patternFill patternType="solid">
          <fgColor rgb="FFE6EEFF"/>
        </patternFill>
      </fill>
    </dxf>
    <dxf>
      <font>
        <b/>
        <color rgb="FF131977"/>
        <name val="Arial"/>
      </font>
      <fill>
        <patternFill patternType="solid">
          <fgColor rgb="FFE6EEFF"/>
        </patternFill>
      </fill>
    </dxf>
    <dxf>
      <font>
        <b/>
        <color rgb="FF131977"/>
        <name val="Arial"/>
      </font>
      <fill>
        <patternFill patternType="solid">
          <fgColor rgb="FFE6EEFF"/>
        </patternFill>
      </fill>
    </dxf>
    <dxf>
      <font>
        <color rgb="FFB45309"/>
        <name val="Arial"/>
      </font>
    </dxf>
    <dxf>
      <font>
        <b/>
        <color rgb="FFB45309"/>
        <name val="Arial"/>
      </font>
    </dxf>
    <dxf>
      <font>
        <b/>
        <color rgb="FF131977"/>
        <name val="Arial"/>
      </font>
      <fill>
        <patternFill patternType="solid">
          <fgColor rgb="FFE6EE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4257675</xdr:colOff>
      <xdr:row>1</xdr:row>
      <xdr:rowOff>95250</xdr:rowOff>
    </xdr:from>
    <xdr:to>
      <xdr:col>4</xdr:col>
      <xdr:colOff>0</xdr:colOff>
      <xdr:row>1</xdr:row>
      <xdr:rowOff>295275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96050" y="196850"/>
          <a:ext cx="685800" cy="200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1</xdr:row>
      <xdr:rowOff>95250</xdr:rowOff>
    </xdr:from>
    <xdr:to>
      <xdr:col>5</xdr:col>
      <xdr:colOff>0</xdr:colOff>
      <xdr:row>1</xdr:row>
      <xdr:rowOff>295275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43550" y="196850"/>
          <a:ext cx="685800" cy="200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790575</xdr:colOff>
      <xdr:row>1</xdr:row>
      <xdr:rowOff>95250</xdr:rowOff>
    </xdr:from>
    <xdr:to>
      <xdr:col>20</xdr:col>
      <xdr:colOff>0</xdr:colOff>
      <xdr:row>1</xdr:row>
      <xdr:rowOff>295275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630650" y="196850"/>
          <a:ext cx="685800" cy="200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523875</xdr:colOff>
      <xdr:row>1</xdr:row>
      <xdr:rowOff>95250</xdr:rowOff>
    </xdr:from>
    <xdr:to>
      <xdr:col>13</xdr:col>
      <xdr:colOff>0</xdr:colOff>
      <xdr:row>1</xdr:row>
      <xdr:rowOff>295275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25100" y="196850"/>
          <a:ext cx="685800" cy="200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</xdr:colOff>
      <xdr:row>1</xdr:row>
      <xdr:rowOff>123825</xdr:rowOff>
    </xdr:from>
    <xdr:to>
      <xdr:col>13</xdr:col>
      <xdr:colOff>0</xdr:colOff>
      <xdr:row>1</xdr:row>
      <xdr:rowOff>323850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58250" y="276225"/>
          <a:ext cx="685800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ypefy.ai" TargetMode="External"/><Relationship Id="rId2" Type="http://schemas.openxmlformats.org/officeDocument/2006/relationships/hyperlink" Target="https://hypefy.ai/blog/influencer-marketing-roi" TargetMode="External"/><Relationship Id="rId1" Type="http://schemas.openxmlformats.org/officeDocument/2006/relationships/hyperlink" Target="https://hypefy.ai/blog/influencer-marketing-kpi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hypefy.ai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hypefy.ai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hypefy.ai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hypefy.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4EF3"/>
    <pageSetUpPr fitToPage="1"/>
  </sheetPr>
  <dimension ref="A1:E41"/>
  <sheetViews>
    <sheetView showGridLines="0" tabSelected="1" workbookViewId="0"/>
  </sheetViews>
  <sheetFormatPr defaultRowHeight="15"/>
  <cols>
    <col min="1" max="1" width="2.42578125" customWidth="1"/>
    <col min="2" max="2" width="5" customWidth="1"/>
    <col min="3" max="3" width="24" customWidth="1"/>
    <col min="4" max="4" width="74" customWidth="1"/>
    <col min="5" max="5" width="2.42578125" customWidth="1"/>
  </cols>
  <sheetData>
    <row r="1" spans="1:5" ht="8.1" customHeight="1">
      <c r="A1" s="1"/>
      <c r="B1" s="1"/>
      <c r="C1" s="1"/>
      <c r="D1" s="1"/>
      <c r="E1" s="1"/>
    </row>
    <row r="2" spans="1:5" ht="32.1" customHeight="1">
      <c r="A2" s="1"/>
      <c r="B2" s="2" t="s">
        <v>0</v>
      </c>
      <c r="C2" s="1"/>
      <c r="D2" s="1"/>
      <c r="E2" s="1"/>
    </row>
    <row r="3" spans="1:5" ht="21.95" customHeight="1">
      <c r="A3" s="1"/>
      <c r="B3" s="3" t="s">
        <v>1</v>
      </c>
      <c r="C3" s="1"/>
      <c r="D3" s="1"/>
      <c r="E3" s="1"/>
    </row>
    <row r="4" spans="1:5" ht="12" customHeight="1"/>
    <row r="5" spans="1:5" ht="26.1" customHeight="1">
      <c r="B5" s="4" t="s">
        <v>2</v>
      </c>
      <c r="C5" s="5"/>
      <c r="D5" s="5"/>
    </row>
    <row r="6" spans="1:5" ht="36" customHeight="1">
      <c r="B6" s="6">
        <v>1</v>
      </c>
      <c r="C6" s="7" t="s">
        <v>3</v>
      </c>
      <c r="D6" s="8" t="s">
        <v>4</v>
      </c>
    </row>
    <row r="7" spans="1:5" ht="36" customHeight="1">
      <c r="B7" s="6">
        <v>2</v>
      </c>
      <c r="C7" s="7" t="s">
        <v>5</v>
      </c>
      <c r="D7" s="8" t="s">
        <v>6</v>
      </c>
    </row>
    <row r="8" spans="1:5" ht="36" customHeight="1">
      <c r="B8" s="6">
        <v>3</v>
      </c>
      <c r="C8" s="7" t="s">
        <v>7</v>
      </c>
      <c r="D8" s="8" t="s">
        <v>8</v>
      </c>
    </row>
    <row r="9" spans="1:5" ht="36" customHeight="1">
      <c r="B9" s="6">
        <v>4</v>
      </c>
      <c r="C9" s="7" t="s">
        <v>9</v>
      </c>
      <c r="D9" s="8" t="s">
        <v>10</v>
      </c>
    </row>
    <row r="11" spans="1:5" ht="26.1" customHeight="1">
      <c r="B11" s="4" t="s">
        <v>11</v>
      </c>
      <c r="C11" s="5"/>
      <c r="D11" s="5"/>
    </row>
    <row r="12" spans="1:5" ht="24" customHeight="1">
      <c r="C12" s="9" t="s">
        <v>12</v>
      </c>
      <c r="D12" s="8" t="s">
        <v>13</v>
      </c>
    </row>
    <row r="13" spans="1:5" ht="24" customHeight="1">
      <c r="C13" s="10" t="s">
        <v>14</v>
      </c>
      <c r="D13" s="8" t="s">
        <v>15</v>
      </c>
    </row>
    <row r="14" spans="1:5" ht="24" customHeight="1">
      <c r="C14" s="11" t="s">
        <v>16</v>
      </c>
      <c r="D14" s="8" t="s">
        <v>17</v>
      </c>
    </row>
    <row r="16" spans="1:5" ht="26.1" customHeight="1">
      <c r="B16" s="4" t="s">
        <v>18</v>
      </c>
      <c r="C16" s="5"/>
      <c r="D16" s="5"/>
    </row>
    <row r="17" spans="2:4" ht="20.100000000000001" customHeight="1">
      <c r="C17" s="86" t="s">
        <v>19</v>
      </c>
      <c r="D17" s="108"/>
    </row>
    <row r="18" spans="2:4" ht="20.100000000000001" customHeight="1">
      <c r="C18" s="86" t="s">
        <v>20</v>
      </c>
      <c r="D18" s="108"/>
    </row>
    <row r="20" spans="2:4" ht="26.1" customHeight="1">
      <c r="B20" s="4" t="s">
        <v>21</v>
      </c>
      <c r="C20" s="5"/>
      <c r="D20" s="5"/>
    </row>
    <row r="21" spans="2:4" ht="32.1" customHeight="1">
      <c r="C21" s="86" t="s">
        <v>22</v>
      </c>
      <c r="D21" s="108"/>
    </row>
    <row r="22" spans="2:4" ht="32.1" customHeight="1">
      <c r="C22" s="87" t="s">
        <v>23</v>
      </c>
      <c r="D22" s="108"/>
    </row>
    <row r="23" spans="2:4" ht="20.100000000000001" customHeight="1">
      <c r="C23" s="86" t="s">
        <v>24</v>
      </c>
      <c r="D23" s="108"/>
    </row>
    <row r="24" spans="2:4" ht="20.100000000000001" customHeight="1">
      <c r="C24" s="86" t="s">
        <v>25</v>
      </c>
      <c r="D24" s="108"/>
    </row>
    <row r="26" spans="2:4" ht="26.1" customHeight="1">
      <c r="B26" s="4" t="s">
        <v>26</v>
      </c>
      <c r="C26" s="5"/>
      <c r="D26" s="5"/>
    </row>
    <row r="27" spans="2:4" ht="32.1" customHeight="1">
      <c r="C27" s="12" t="s">
        <v>27</v>
      </c>
      <c r="D27" s="8" t="s">
        <v>28</v>
      </c>
    </row>
    <row r="28" spans="2:4" ht="20.100000000000001" customHeight="1">
      <c r="C28" s="12" t="s">
        <v>29</v>
      </c>
      <c r="D28" s="8" t="s">
        <v>30</v>
      </c>
    </row>
    <row r="29" spans="2:4" ht="20.100000000000001" customHeight="1">
      <c r="C29" s="12" t="s">
        <v>31</v>
      </c>
      <c r="D29" s="8" t="s">
        <v>32</v>
      </c>
    </row>
    <row r="30" spans="2:4" ht="20.100000000000001" customHeight="1">
      <c r="C30" s="12" t="s">
        <v>33</v>
      </c>
      <c r="D30" s="8" t="s">
        <v>34</v>
      </c>
    </row>
    <row r="31" spans="2:4" ht="20.100000000000001" customHeight="1">
      <c r="C31" s="12" t="s">
        <v>35</v>
      </c>
      <c r="D31" s="8" t="s">
        <v>36</v>
      </c>
    </row>
    <row r="32" spans="2:4" ht="20.100000000000001" customHeight="1">
      <c r="C32" s="12" t="s">
        <v>37</v>
      </c>
      <c r="D32" s="8" t="s">
        <v>38</v>
      </c>
    </row>
    <row r="33" spans="2:4" ht="32.1" customHeight="1">
      <c r="C33" s="12" t="s">
        <v>39</v>
      </c>
      <c r="D33" s="8" t="s">
        <v>40</v>
      </c>
    </row>
    <row r="35" spans="2:4">
      <c r="C35" s="13" t="s">
        <v>41</v>
      </c>
      <c r="D35" s="14" t="s">
        <v>42</v>
      </c>
    </row>
    <row r="36" spans="2:4">
      <c r="C36" s="13" t="s">
        <v>43</v>
      </c>
      <c r="D36" s="14" t="s">
        <v>44</v>
      </c>
    </row>
    <row r="38" spans="2:4" ht="26.1" customHeight="1">
      <c r="B38" s="4" t="s">
        <v>45</v>
      </c>
      <c r="C38" s="5"/>
      <c r="D38" s="5"/>
    </row>
    <row r="39" spans="2:4" ht="32.1" customHeight="1">
      <c r="C39" s="86" t="s">
        <v>46</v>
      </c>
      <c r="D39" s="108"/>
    </row>
    <row r="41" spans="2:4">
      <c r="B41" s="15" t="s">
        <v>47</v>
      </c>
    </row>
  </sheetData>
  <mergeCells count="7">
    <mergeCell ref="C39:D39"/>
    <mergeCell ref="C17:D17"/>
    <mergeCell ref="C21:D21"/>
    <mergeCell ref="C24:D24"/>
    <mergeCell ref="C22:D22"/>
    <mergeCell ref="C18:D18"/>
    <mergeCell ref="C23:D23"/>
  </mergeCells>
  <hyperlinks>
    <hyperlink ref="C6" location="'Summary'!C12" xr:uid="{00000000-0004-0000-0000-000000000000}"/>
    <hyperlink ref="C7" location="'Per creator'!A8" xr:uid="{00000000-0004-0000-0000-000001000000}"/>
    <hyperlink ref="C8" location="'Efficiency'!A1" xr:uid="{00000000-0004-0000-0000-000002000000}"/>
    <hyperlink ref="C9" location="'Client summary'!A1" xr:uid="{00000000-0004-0000-0000-000003000000}"/>
    <hyperlink ref="D35" r:id="rId1" xr:uid="{00000000-0004-0000-0000-000004000000}"/>
    <hyperlink ref="D36" r:id="rId2" xr:uid="{00000000-0004-0000-0000-000005000000}"/>
    <hyperlink ref="B41" r:id="rId3" xr:uid="{00000000-0004-0000-0000-000006000000}"/>
  </hyperlinks>
  <pageMargins left="0.75" right="0.75" top="1" bottom="1" header="0.5" footer="0.5"/>
  <pageSetup paperSize="9" fitToHeight="0" orientation="portrait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31977"/>
    <pageSetUpPr fitToPage="1"/>
  </sheetPr>
  <dimension ref="A1:F47"/>
  <sheetViews>
    <sheetView showGridLines="0" workbookViewId="0">
      <selection activeCell="C12" sqref="C12"/>
    </sheetView>
  </sheetViews>
  <sheetFormatPr defaultRowHeight="15"/>
  <cols>
    <col min="1" max="1" width="2.42578125" customWidth="1"/>
    <col min="2" max="5" width="22" customWidth="1"/>
    <col min="6" max="6" width="2.42578125" customWidth="1"/>
  </cols>
  <sheetData>
    <row r="1" spans="1:6" ht="8.1" customHeight="1">
      <c r="A1" s="1"/>
      <c r="B1" s="1"/>
      <c r="C1" s="1"/>
      <c r="D1" s="1"/>
      <c r="E1" s="1"/>
      <c r="F1" s="1"/>
    </row>
    <row r="2" spans="1:6" ht="32.1" customHeight="1">
      <c r="A2" s="1"/>
      <c r="B2" s="2" t="s">
        <v>48</v>
      </c>
      <c r="C2" s="1"/>
      <c r="D2" s="1"/>
      <c r="E2" s="1"/>
      <c r="F2" s="1"/>
    </row>
    <row r="3" spans="1:6" ht="21.95" customHeight="1">
      <c r="A3" s="1"/>
      <c r="B3" s="3" t="s">
        <v>49</v>
      </c>
      <c r="C3" s="1"/>
      <c r="D3" s="1"/>
      <c r="E3" s="1"/>
      <c r="F3" s="1"/>
    </row>
    <row r="4" spans="1:6" ht="12" customHeight="1"/>
    <row r="5" spans="1:6" ht="21.95" customHeight="1">
      <c r="B5" s="16" t="s">
        <v>12</v>
      </c>
      <c r="C5" s="17" t="s">
        <v>14</v>
      </c>
    </row>
    <row r="6" spans="1:6" ht="9.9499999999999993" customHeight="1"/>
    <row r="7" spans="1:6" ht="20.100000000000001" customHeight="1">
      <c r="B7" s="18" t="s">
        <v>50</v>
      </c>
      <c r="C7" s="18" t="s">
        <v>51</v>
      </c>
      <c r="D7" s="18" t="str">
        <f>"TOTAL COST ("&amp;Currency&amp;")"</f>
        <v>TOTAL COST (€)</v>
      </c>
      <c r="E7" s="18" t="str">
        <f>"COST PER RESULT ("&amp;Currency&amp;")"</f>
        <v>COST PER RESULT (€)</v>
      </c>
    </row>
    <row r="8" spans="1:6" ht="39.950000000000003" customHeight="1">
      <c r="B8" s="19">
        <f>C20</f>
        <v>0</v>
      </c>
      <c r="C8" s="20">
        <f>C25</f>
        <v>0</v>
      </c>
      <c r="D8" s="19">
        <f>C30</f>
        <v>0</v>
      </c>
      <c r="E8" s="21" t="str">
        <f>E32</f>
        <v/>
      </c>
    </row>
    <row r="9" spans="1:6" ht="20.100000000000001" customHeight="1">
      <c r="B9" s="22">
        <f>E20</f>
        <v>0</v>
      </c>
      <c r="C9" s="23">
        <f>E25</f>
        <v>0</v>
      </c>
      <c r="D9" s="24" t="str">
        <f>IF(N(Budget)=0,"",C30/Budget)</f>
        <v/>
      </c>
      <c r="E9" s="25" t="str">
        <f>IF(E32="","","per "&amp;Calc!$S$3)</f>
        <v/>
      </c>
    </row>
    <row r="10" spans="1:6" ht="14.1" customHeight="1"/>
    <row r="11" spans="1:6" ht="26.1" customHeight="1">
      <c r="B11" s="4" t="s">
        <v>52</v>
      </c>
      <c r="C11" s="5"/>
      <c r="D11" s="5"/>
      <c r="E11" s="5"/>
    </row>
    <row r="12" spans="1:6" ht="21.95" customHeight="1">
      <c r="B12" s="26" t="s">
        <v>53</v>
      </c>
      <c r="C12" s="27"/>
      <c r="D12" s="26" t="s">
        <v>54</v>
      </c>
      <c r="E12" s="27"/>
    </row>
    <row r="13" spans="1:6" ht="21.95" customHeight="1">
      <c r="B13" s="26" t="s">
        <v>55</v>
      </c>
      <c r="C13" s="27"/>
      <c r="D13" s="26" t="s">
        <v>56</v>
      </c>
      <c r="E13" s="27"/>
    </row>
    <row r="14" spans="1:6" ht="21.95" customHeight="1">
      <c r="B14" s="26" t="s">
        <v>57</v>
      </c>
      <c r="C14" s="88"/>
      <c r="D14" s="88"/>
      <c r="E14" s="88"/>
    </row>
    <row r="15" spans="1:6" ht="21.95" customHeight="1">
      <c r="B15" s="26" t="s">
        <v>58</v>
      </c>
      <c r="C15" s="28"/>
      <c r="D15" s="26" t="s">
        <v>59</v>
      </c>
      <c r="E15" s="28"/>
    </row>
    <row r="16" spans="1:6" ht="21.95" customHeight="1">
      <c r="B16" s="26" t="s">
        <v>60</v>
      </c>
      <c r="C16" s="29"/>
      <c r="D16" s="26" t="s">
        <v>61</v>
      </c>
      <c r="E16" s="27" t="s">
        <v>62</v>
      </c>
    </row>
    <row r="17" spans="2:5" ht="21.95" customHeight="1">
      <c r="B17" s="26" t="s">
        <v>27</v>
      </c>
      <c r="C17" s="27" t="s">
        <v>63</v>
      </c>
      <c r="D17" s="26" t="s">
        <v>64</v>
      </c>
      <c r="E17" s="29"/>
    </row>
    <row r="19" spans="2:5" ht="26.1" customHeight="1">
      <c r="B19" s="4" t="s">
        <v>65</v>
      </c>
      <c r="C19" s="5"/>
      <c r="D19" s="5"/>
      <c r="E19" s="5"/>
    </row>
    <row r="20" spans="2:5" ht="21.95" customHeight="1">
      <c r="B20" s="26" t="s">
        <v>66</v>
      </c>
      <c r="C20" s="30">
        <f>SUM(P_Used)</f>
        <v>0</v>
      </c>
      <c r="D20" s="26" t="s">
        <v>67</v>
      </c>
      <c r="E20" s="30">
        <f>MAX(Calc!$A$8:$A$507)</f>
        <v>0</v>
      </c>
    </row>
    <row r="21" spans="2:5" ht="21.95" customHeight="1">
      <c r="B21" s="26" t="s">
        <v>68</v>
      </c>
      <c r="C21" s="30">
        <f>COUNTIFS(P_Used,1,P_Platform,"Instagram")</f>
        <v>0</v>
      </c>
      <c r="D21" s="26" t="s">
        <v>69</v>
      </c>
      <c r="E21" s="30">
        <f>COUNTIFS(P_Used,1,P_Platform,"TikTok")</f>
        <v>0</v>
      </c>
    </row>
    <row r="22" spans="2:5" ht="21.95" customHeight="1">
      <c r="B22" s="26" t="s">
        <v>70</v>
      </c>
      <c r="C22" s="30">
        <f>COUNTIFS(P_Used,1,P_Platform,"YouTube")</f>
        <v>0</v>
      </c>
      <c r="D22" s="26" t="s">
        <v>71</v>
      </c>
      <c r="E22" s="30">
        <f>C20-C21-E21-C22</f>
        <v>0</v>
      </c>
    </row>
    <row r="24" spans="2:5" ht="26.1" customHeight="1">
      <c r="B24" s="4" t="s">
        <v>72</v>
      </c>
      <c r="C24" s="5"/>
      <c r="D24" s="5"/>
      <c r="E24" s="5"/>
    </row>
    <row r="25" spans="2:5" ht="21.95" customHeight="1">
      <c r="B25" s="26" t="s">
        <v>73</v>
      </c>
      <c r="C25" s="30">
        <f>SUMIF(P_Used,1,P_Reach)</f>
        <v>0</v>
      </c>
      <c r="D25" s="26" t="s">
        <v>74</v>
      </c>
      <c r="E25" s="30">
        <f>SUMIF(P_Used,1,P_Impr)</f>
        <v>0</v>
      </c>
    </row>
    <row r="26" spans="2:5" ht="21.95" customHeight="1">
      <c r="B26" s="26" t="s">
        <v>75</v>
      </c>
      <c r="C26" s="30">
        <f>SUMIF(P_Used,1,P_Eng)</f>
        <v>0</v>
      </c>
      <c r="D26" s="26" t="s">
        <v>35</v>
      </c>
      <c r="E26" s="31" t="str">
        <f>IF(N(E25)=0,"",C26/E25)</f>
        <v/>
      </c>
    </row>
    <row r="27" spans="2:5" ht="21.95" customHeight="1">
      <c r="B27" s="26" t="s">
        <v>76</v>
      </c>
      <c r="C27" s="30">
        <f>SUMIF(P_Used,1,P_Saves)</f>
        <v>0</v>
      </c>
    </row>
    <row r="29" spans="2:5" ht="26.1" customHeight="1">
      <c r="B29" s="4" t="s">
        <v>77</v>
      </c>
      <c r="C29" s="5"/>
      <c r="D29" s="5"/>
      <c r="E29" s="5"/>
    </row>
    <row r="30" spans="2:5" ht="21.95" customHeight="1">
      <c r="B30" s="26" t="str">
        <f>"Total cost ("&amp;Currency&amp;")"</f>
        <v>Total cost (€)</v>
      </c>
      <c r="C30" s="30">
        <f>SUMIF(P_Used,1,P_Cost)</f>
        <v>0</v>
      </c>
      <c r="D30" s="26" t="s">
        <v>37</v>
      </c>
      <c r="E30" s="32" t="str">
        <f>IF(N(Budget)=0,"",C30/Budget)</f>
        <v/>
      </c>
    </row>
    <row r="31" spans="2:5" ht="21.95" customHeight="1">
      <c r="B31" s="26" t="str">
        <f>"CPM ("&amp;Currency&amp;")"</f>
        <v>CPM (€)</v>
      </c>
      <c r="C31" s="33" t="str">
        <f>IF(OR(N(C30)=0,N(E25)=0),"",C30/E25*1000)</f>
        <v/>
      </c>
      <c r="D31" s="26" t="str">
        <f>"Budget left ("&amp;Currency&amp;")"</f>
        <v>Budget left (€)</v>
      </c>
      <c r="E31" s="34" t="str">
        <f>IF(N(Budget)=0,"",Budget-C30)</f>
        <v/>
      </c>
    </row>
    <row r="32" spans="2:5" ht="21.95" customHeight="1">
      <c r="B32" s="26" t="str">
        <f>"Cost per engagement ("&amp;Currency&amp;")"</f>
        <v>Cost per engagement (€)</v>
      </c>
      <c r="C32" s="33" t="str">
        <f>IF(OR(N(C30)=0,N(C26)=0),"",C30/C26)</f>
        <v/>
      </c>
      <c r="D32" s="26" t="str">
        <f>"Cost per result ("&amp;Currency&amp;")"</f>
        <v>Cost per result (€)</v>
      </c>
      <c r="E32" s="33" t="str">
        <f>IF(OR(N(C30)=0,N(C40)=0),"",C30/C40)</f>
        <v/>
      </c>
    </row>
    <row r="34" spans="2:5" ht="26.1" customHeight="1">
      <c r="B34" s="4" t="s">
        <v>78</v>
      </c>
      <c r="C34" s="5"/>
      <c r="D34" s="5"/>
      <c r="E34" s="5"/>
    </row>
    <row r="35" spans="2:5" ht="18" customHeight="1">
      <c r="B35" s="35" t="s">
        <v>79</v>
      </c>
      <c r="C35" s="36" t="s">
        <v>80</v>
      </c>
      <c r="D35" s="35" t="s">
        <v>81</v>
      </c>
    </row>
    <row r="36" spans="2:5" ht="21.95" customHeight="1">
      <c r="B36" s="26" t="s">
        <v>82</v>
      </c>
      <c r="C36" s="30">
        <f>SUMIF(P_Used,1,P_Visits)</f>
        <v>0</v>
      </c>
      <c r="D36" s="88"/>
      <c r="E36" s="88"/>
    </row>
    <row r="37" spans="2:5" ht="21.95" customHeight="1">
      <c r="B37" s="26" t="s">
        <v>83</v>
      </c>
      <c r="C37" s="30">
        <f>SUMIF(P_Used,1,P_Codes)</f>
        <v>0</v>
      </c>
      <c r="D37" s="88"/>
      <c r="E37" s="88"/>
    </row>
    <row r="38" spans="2:5" ht="21.95" customHeight="1">
      <c r="B38" s="26" t="s">
        <v>84</v>
      </c>
      <c r="C38" s="30">
        <f>SUMIF(P_Used,1,P_Signups)</f>
        <v>0</v>
      </c>
      <c r="D38" s="88"/>
      <c r="E38" s="88"/>
    </row>
    <row r="39" spans="2:5" ht="21.95" customHeight="1">
      <c r="B39" s="26" t="s">
        <v>63</v>
      </c>
      <c r="C39" s="30">
        <f>SUMIF(P_Used,1,P_Sales)</f>
        <v>0</v>
      </c>
      <c r="D39" s="88"/>
      <c r="E39" s="88"/>
    </row>
    <row r="40" spans="2:5" ht="21.95" customHeight="1">
      <c r="B40" s="37" t="str">
        <f>ResultType&amp;" counted"</f>
        <v>Sales counted</v>
      </c>
      <c r="C40" s="38">
        <f>SUMIF(P_Used,1,P_Result)</f>
        <v>0</v>
      </c>
      <c r="D40" s="90" t="str">
        <f>IF(N(Target)=0,"No target set",C40/Target)</f>
        <v>No target set</v>
      </c>
      <c r="E40" s="109"/>
    </row>
    <row r="42" spans="2:5" ht="26.1" customHeight="1">
      <c r="B42" s="4" t="s">
        <v>85</v>
      </c>
      <c r="C42" s="5"/>
      <c r="D42" s="5"/>
      <c r="E42" s="5"/>
    </row>
    <row r="43" spans="2:5" ht="45.95" customHeight="1">
      <c r="B43" s="39" t="s">
        <v>86</v>
      </c>
      <c r="C43" s="89"/>
      <c r="D43" s="89"/>
      <c r="E43" s="89"/>
    </row>
    <row r="44" spans="2:5" ht="45.95" customHeight="1">
      <c r="B44" s="39" t="s">
        <v>87</v>
      </c>
      <c r="C44" s="89"/>
      <c r="D44" s="89"/>
      <c r="E44" s="89"/>
    </row>
    <row r="45" spans="2:5" ht="45.95" customHeight="1">
      <c r="B45" s="39" t="s">
        <v>88</v>
      </c>
      <c r="C45" s="89"/>
      <c r="D45" s="89"/>
      <c r="E45" s="89"/>
    </row>
    <row r="47" spans="2:5">
      <c r="B47" s="15" t="s">
        <v>47</v>
      </c>
    </row>
  </sheetData>
  <mergeCells count="9">
    <mergeCell ref="C14:E14"/>
    <mergeCell ref="C44:E44"/>
    <mergeCell ref="C45:E45"/>
    <mergeCell ref="D37:E37"/>
    <mergeCell ref="D38:E38"/>
    <mergeCell ref="D40:E40"/>
    <mergeCell ref="D36:E36"/>
    <mergeCell ref="C43:E43"/>
    <mergeCell ref="D39:E39"/>
  </mergeCells>
  <conditionalFormatting sqref="B36:C39">
    <cfRule type="expression" dxfId="9" priority="1">
      <formula>$B36=ResultType</formula>
    </cfRule>
  </conditionalFormatting>
  <dataValidations count="14">
    <dataValidation type="list" showInputMessage="1" showErrorMessage="1" errorTitle="Result counted" error="Pick Visits, Code uses, Signups or Sales." promptTitle="Result counted" prompt="The one result your goal is about. Cost per result divides by it." sqref="C17" xr:uid="{00000000-0002-0000-0100-000000000000}">
      <formula1>"Visits,Code uses,Signups,Sales"</formula1>
    </dataValidation>
    <dataValidation type="list" showInputMessage="1" promptTitle="Currency" prompt="Pick one, or type your own. All costs on the Per creator tab use it." sqref="E16" xr:uid="{00000000-0002-0000-0100-000001000000}">
      <formula1>"€,$,£,CHF,SEK,PLN,TRY"</formula1>
    </dataValidation>
    <dataValidation allowBlank="1" showInputMessage="1" promptTitle="Campaign" prompt="The campaign's name. It becomes the title of the client summary." sqref="C12" xr:uid="{00000000-0002-0000-0100-000002000000}"/>
    <dataValidation allowBlank="1" showInputMessage="1" promptTitle="Client" prompt="The brand the report is for." sqref="E12" xr:uid="{00000000-0002-0000-0100-000003000000}"/>
    <dataValidation allowBlank="1" showInputMessage="1" promptTitle="Prepared by" prompt="Your agency or team." sqref="C13" xr:uid="{00000000-0002-0000-0100-000004000000}"/>
    <dataValidation allowBlank="1" showInputMessage="1" promptTitle="Markets" prompt="Countries or regions, for example DE, AT, CH." sqref="E13" xr:uid="{00000000-0002-0000-0100-000005000000}"/>
    <dataValidation allowBlank="1" showInputMessage="1" promptTitle="Goal" prompt="One line: what the campaign set out to do." sqref="C14" xr:uid="{00000000-0002-0000-0100-000006000000}"/>
    <dataValidation type="date" errorStyle="warning" operator="greaterThan" allowBlank="1" showInputMessage="1" showErrorMessage="1" errorTitle="Date" error="This doesn't look like a date. Type it like 1 Sep 2026." promptTitle="Dates" prompt="First and last day of the campaign." sqref="C15 E15" xr:uid="{00000000-0002-0000-0100-000007000000}">
      <formula1>36526</formula1>
    </dataValidation>
    <dataValidation type="decimal" errorStyle="warning" operator="greaterThanOrEqual" allowBlank="1" showInputMessage="1" showErrorMessage="1" errorTitle="Budget" error="Type a number, for example 12000." promptTitle="Budget" prompt="The campaign budget, in the currency on the right." sqref="C16" xr:uid="{00000000-0002-0000-0100-000008000000}">
      <formula1>0</formula1>
    </dataValidation>
    <dataValidation type="decimal" errorStyle="warning" operator="greaterThanOrEqual" allowBlank="1" showInputMessage="1" showErrorMessage="1" errorTitle="Target" error="Type a number, for example 400." promptTitle="Target (optional)" prompt="How many results you aimed for. The client summary then shows how close you got." sqref="E17" xr:uid="{00000000-0002-0000-0100-000009000000}">
      <formula1>0</formula1>
    </dataValidation>
    <dataValidation type="list" allowBlank="1" showInputMessage="1" promptTitle="Method" prompt="How you know this number came from the campaign. Pick one, or type your own." sqref="D36:D39" xr:uid="{00000000-0002-0000-0100-00000A000000}">
      <formula1>"Discount codes,UTM links,Store integration,Holdout test,Other"</formula1>
    </dataValidation>
    <dataValidation allowBlank="1" showInputMessage="1" promptTitle="What worked" prompt="A line or two the team planning the next campaign can act on." sqref="C43" xr:uid="{00000000-0002-0000-0100-00000B000000}"/>
    <dataValidation allowBlank="1" showInputMessage="1" promptTitle="What didn't" prompt="A line or two the team planning the next campaign can act on." sqref="C44" xr:uid="{00000000-0002-0000-0100-00000C000000}"/>
    <dataValidation allowBlank="1" showInputMessage="1" promptTitle="What you'll do differently" prompt="The decision for next time." sqref="C45" xr:uid="{00000000-0002-0000-0100-00000D000000}"/>
  </dataValidations>
  <hyperlinks>
    <hyperlink ref="B47" r:id="rId1" xr:uid="{00000000-0004-0000-0100-000000000000}"/>
  </hyperlinks>
  <printOptions horizontalCentered="1"/>
  <pageMargins left="0.75" right="0.75" top="1" bottom="1" header="0.5" footer="0.5"/>
  <pageSetup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31977"/>
    <pageSetUpPr fitToPage="1"/>
  </sheetPr>
  <dimension ref="A1:U509"/>
  <sheetViews>
    <sheetView showGridLines="0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A8" sqref="A8"/>
    </sheetView>
  </sheetViews>
  <sheetFormatPr defaultRowHeight="15"/>
  <cols>
    <col min="1" max="1" width="20" customWidth="1"/>
    <col min="2" max="2" width="12" customWidth="1"/>
    <col min="3" max="3" width="10" customWidth="1"/>
    <col min="4" max="4" width="9" customWidth="1"/>
    <col min="5" max="5" width="12" customWidth="1"/>
    <col min="6" max="6" width="26" customWidth="1"/>
    <col min="7" max="8" width="11" customWidth="1"/>
    <col min="9" max="10" width="12" customWidth="1"/>
    <col min="11" max="12" width="9" customWidth="1"/>
    <col min="13" max="13" width="10" customWidth="1"/>
    <col min="14" max="15" width="9" customWidth="1"/>
    <col min="16" max="16" width="11" customWidth="1"/>
    <col min="17" max="17" width="9" customWidth="1"/>
    <col min="18" max="18" width="12" customWidth="1"/>
    <col min="19" max="19" width="11" customWidth="1"/>
    <col min="20" max="20" width="22" customWidth="1"/>
    <col min="21" max="21" width="2.42578125" customWidth="1"/>
  </cols>
  <sheetData>
    <row r="1" spans="1:21" ht="8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.1" customHeight="1">
      <c r="A2" s="40" t="s">
        <v>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1.95" customHeight="1">
      <c r="A3" s="41" t="s">
        <v>89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8.1" customHeight="1"/>
    <row r="5" spans="1:21" ht="24" customHeight="1">
      <c r="A5" s="42" t="s">
        <v>90</v>
      </c>
      <c r="B5" s="43">
        <f>SUM(P_Used)</f>
        <v>0</v>
      </c>
      <c r="C5" s="44"/>
      <c r="D5" s="44"/>
      <c r="E5" s="44"/>
      <c r="F5" s="44"/>
      <c r="G5" s="44">
        <f>SUMIF(P_Used,1,G8:G507)</f>
        <v>0</v>
      </c>
      <c r="H5" s="44">
        <f>SUMIF(P_Used,1,H8:H507)</f>
        <v>0</v>
      </c>
      <c r="I5" s="44">
        <f>SUMIF(P_Used,1,I8:I507)</f>
        <v>0</v>
      </c>
      <c r="J5" s="44">
        <f>SUMIF(P_Used,1,J8:J507)</f>
        <v>0</v>
      </c>
      <c r="K5" s="44">
        <f>SUMIF(P_Used,1,K8:K507)</f>
        <v>0</v>
      </c>
      <c r="L5" s="44">
        <f>SUMIF(P_Used,1,L8:L507)</f>
        <v>0</v>
      </c>
      <c r="M5" s="44">
        <f>SUMIF(P_Used,1,M8:M507)</f>
        <v>0</v>
      </c>
      <c r="N5" s="44">
        <f>SUMIF(P_Used,1,N8:N507)</f>
        <v>0</v>
      </c>
      <c r="O5" s="44">
        <f>SUMIF(P_Used,1,O8:O507)</f>
        <v>0</v>
      </c>
      <c r="P5" s="44">
        <f>SUMIF(P_Used,1,P8:P507)</f>
        <v>0</v>
      </c>
      <c r="Q5" s="45" t="str">
        <f>IF(OR(N(G5)=0,N(I5)=0),"",G5/I5*1000)</f>
        <v/>
      </c>
      <c r="R5" s="45" t="str">
        <f>IF(OR(N(G5)=0,N(J5)=0),"",G5/J5)</f>
        <v/>
      </c>
      <c r="S5" s="45" t="str">
        <f>IF(OR(N(G5)=0,N(P5)=0),"",G5/P5)</f>
        <v/>
      </c>
      <c r="T5" s="46" t="str">
        <f>IF(SUM(P_Used)=0,"",IF(SUM(Calc!$E$8:$E$507)=0,"✓ All rows complete",SUM(Calc!$E$8:$E$507)&amp;IF(SUM(Calc!$E$8:$E$507)=1," row"," rows")&amp;" to check"))</f>
        <v/>
      </c>
    </row>
    <row r="6" spans="1:21" ht="20.100000000000001" customHeight="1">
      <c r="A6" s="92" t="s">
        <v>91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91" t="s">
        <v>92</v>
      </c>
      <c r="Q6" s="108"/>
      <c r="R6" s="108"/>
      <c r="S6" s="108"/>
      <c r="T6" s="108"/>
    </row>
    <row r="7" spans="1:21" ht="33.950000000000003" customHeight="1">
      <c r="A7" s="47" t="s">
        <v>93</v>
      </c>
      <c r="B7" s="47" t="s">
        <v>94</v>
      </c>
      <c r="C7" s="47" t="s">
        <v>95</v>
      </c>
      <c r="D7" s="47" t="s">
        <v>96</v>
      </c>
      <c r="E7" s="47" t="s">
        <v>97</v>
      </c>
      <c r="F7" s="47" t="s">
        <v>98</v>
      </c>
      <c r="G7" s="47" t="str">
        <f>"Cost ("&amp;Currency&amp;")"</f>
        <v>Cost (€)</v>
      </c>
      <c r="H7" s="47" t="s">
        <v>73</v>
      </c>
      <c r="I7" s="47" t="s">
        <v>74</v>
      </c>
      <c r="J7" s="47" t="s">
        <v>75</v>
      </c>
      <c r="K7" s="47" t="s">
        <v>76</v>
      </c>
      <c r="L7" s="47" t="s">
        <v>82</v>
      </c>
      <c r="M7" s="47" t="s">
        <v>83</v>
      </c>
      <c r="N7" s="47" t="s">
        <v>84</v>
      </c>
      <c r="O7" s="47" t="s">
        <v>63</v>
      </c>
      <c r="P7" s="48" t="str">
        <f>"Result: "&amp;ResultType</f>
        <v>Result: Sales</v>
      </c>
      <c r="Q7" s="48" t="str">
        <f>"CPM ("&amp;Currency&amp;")"</f>
        <v>CPM (€)</v>
      </c>
      <c r="R7" s="48" t="s">
        <v>31</v>
      </c>
      <c r="S7" s="48" t="s">
        <v>33</v>
      </c>
      <c r="T7" s="48" t="s">
        <v>99</v>
      </c>
    </row>
    <row r="8" spans="1:21" ht="20.100000000000001" customHeight="1">
      <c r="A8" s="49"/>
      <c r="B8" s="49"/>
      <c r="C8" s="49"/>
      <c r="D8" s="49"/>
      <c r="E8" s="50"/>
      <c r="F8" s="49"/>
      <c r="G8" s="51"/>
      <c r="H8" s="51"/>
      <c r="I8" s="51"/>
      <c r="J8" s="51"/>
      <c r="K8" s="51"/>
      <c r="L8" s="51"/>
      <c r="M8" s="51"/>
      <c r="N8" s="51"/>
      <c r="O8" s="51"/>
      <c r="P8" s="52" t="str">
        <f>IF($A8="","",CHOOSE(Calc!$S$2,N(L8),N(M8),N(N8),N(O8)))</f>
        <v/>
      </c>
      <c r="Q8" s="53" t="str">
        <f>IF(OR($A8="",N(G8)=0,N(I8)=0),"",N(G8)/N(I8)*1000)</f>
        <v/>
      </c>
      <c r="R8" s="53" t="str">
        <f>IF(OR($A8="",N(G8)=0,N(J8)=0),"",N(G8)/N(J8))</f>
        <v/>
      </c>
      <c r="S8" s="53" t="str">
        <f>IF(OR($A8="",N(G8)=0,N(P8)=0),"",N(G8)/P8)</f>
        <v/>
      </c>
      <c r="T8" s="54" t="str">
        <f>IF(AND($A8="",COUNTA(B8:O8)=0),"",IF($A8="","Add the creator",IF(COUNTA(G8:O8)&gt;COUNT(G8:O8),"A number is saved as text",IF(B8="","Add the platform",IF(N(G8)=0,"Add the cost",IF(N(I8)=0,"Add impressions",IF(N(H8)&gt;N(I8),"Reach is above impressions","✓")))))))</f>
        <v/>
      </c>
    </row>
    <row r="9" spans="1:21" ht="20.100000000000001" customHeight="1">
      <c r="A9" s="49"/>
      <c r="B9" s="49"/>
      <c r="C9" s="49"/>
      <c r="D9" s="49"/>
      <c r="E9" s="50"/>
      <c r="F9" s="49"/>
      <c r="G9" s="51"/>
      <c r="H9" s="51"/>
      <c r="I9" s="51"/>
      <c r="J9" s="51"/>
      <c r="K9" s="51"/>
      <c r="L9" s="51"/>
      <c r="M9" s="51"/>
      <c r="N9" s="51"/>
      <c r="O9" s="51"/>
      <c r="P9" s="52" t="str">
        <f>IF($A9="","",CHOOSE(Calc!$S$2,N(L9),N(M9),N(N9),N(O9)))</f>
        <v/>
      </c>
      <c r="Q9" s="53" t="str">
        <f>IF(OR($A9="",N(G9)=0,N(I9)=0),"",N(G9)/N(I9)*1000)</f>
        <v/>
      </c>
      <c r="R9" s="53" t="str">
        <f>IF(OR($A9="",N(G9)=0,N(J9)=0),"",N(G9)/N(J9))</f>
        <v/>
      </c>
      <c r="S9" s="53" t="str">
        <f>IF(OR($A9="",N(G9)=0,N(P9)=0),"",N(G9)/P9)</f>
        <v/>
      </c>
      <c r="T9" s="54" t="str">
        <f>IF(AND($A9="",COUNTA(B9:O9)=0),"",IF($A9="","Add the creator",IF(COUNTA(G9:O9)&gt;COUNT(G9:O9),"A number is saved as text",IF(B9="","Add the platform",IF(N(G9)=0,"Add the cost",IF(N(I9)=0,"Add impressions",IF(N(H9)&gt;N(I9),"Reach is above impressions","✓")))))))</f>
        <v/>
      </c>
    </row>
    <row r="10" spans="1:21" ht="20.100000000000001" customHeight="1">
      <c r="A10" s="49"/>
      <c r="B10" s="49"/>
      <c r="C10" s="49"/>
      <c r="D10" s="49"/>
      <c r="E10" s="50"/>
      <c r="F10" s="49"/>
      <c r="G10" s="51"/>
      <c r="H10" s="51"/>
      <c r="I10" s="51"/>
      <c r="J10" s="51"/>
      <c r="K10" s="51"/>
      <c r="L10" s="51"/>
      <c r="M10" s="51"/>
      <c r="N10" s="51"/>
      <c r="O10" s="51"/>
      <c r="P10" s="52" t="str">
        <f>IF($A10="","",CHOOSE(Calc!$S$2,N(L10),N(M10),N(N10),N(O10)))</f>
        <v/>
      </c>
      <c r="Q10" s="53" t="str">
        <f>IF(OR($A10="",N(G10)=0,N(I10)=0),"",N(G10)/N(I10)*1000)</f>
        <v/>
      </c>
      <c r="R10" s="53" t="str">
        <f>IF(OR($A10="",N(G10)=0,N(J10)=0),"",N(G10)/N(J10))</f>
        <v/>
      </c>
      <c r="S10" s="53" t="str">
        <f>IF(OR($A10="",N(G10)=0,N(P10)=0),"",N(G10)/P10)</f>
        <v/>
      </c>
      <c r="T10" s="54" t="str">
        <f>IF(AND($A10="",COUNTA(B10:O10)=0),"",IF($A10="","Add the creator",IF(COUNTA(G10:O10)&gt;COUNT(G10:O10),"A number is saved as text",IF(B10="","Add the platform",IF(N(G10)=0,"Add the cost",IF(N(I10)=0,"Add impressions",IF(N(H10)&gt;N(I10),"Reach is above impressions","✓")))))))</f>
        <v/>
      </c>
    </row>
    <row r="11" spans="1:21" ht="20.100000000000001" customHeight="1">
      <c r="A11" s="49"/>
      <c r="B11" s="49"/>
      <c r="C11" s="49"/>
      <c r="D11" s="49"/>
      <c r="E11" s="50"/>
      <c r="F11" s="49"/>
      <c r="G11" s="51"/>
      <c r="H11" s="51"/>
      <c r="I11" s="51"/>
      <c r="J11" s="51"/>
      <c r="K11" s="51"/>
      <c r="L11" s="51"/>
      <c r="M11" s="51"/>
      <c r="N11" s="51"/>
      <c r="O11" s="51"/>
      <c r="P11" s="52" t="str">
        <f>IF($A11="","",CHOOSE(Calc!$S$2,N(L11),N(M11),N(N11),N(O11)))</f>
        <v/>
      </c>
      <c r="Q11" s="53" t="str">
        <f>IF(OR($A11="",N(G11)=0,N(I11)=0),"",N(G11)/N(I11)*1000)</f>
        <v/>
      </c>
      <c r="R11" s="53" t="str">
        <f>IF(OR($A11="",N(G11)=0,N(J11)=0),"",N(G11)/N(J11))</f>
        <v/>
      </c>
      <c r="S11" s="53" t="str">
        <f>IF(OR($A11="",N(G11)=0,N(P11)=0),"",N(G11)/P11)</f>
        <v/>
      </c>
      <c r="T11" s="54" t="str">
        <f>IF(AND($A11="",COUNTA(B11:O11)=0),"",IF($A11="","Add the creator",IF(COUNTA(G11:O11)&gt;COUNT(G11:O11),"A number is saved as text",IF(B11="","Add the platform",IF(N(G11)=0,"Add the cost",IF(N(I11)=0,"Add impressions",IF(N(H11)&gt;N(I11),"Reach is above impressions","✓")))))))</f>
        <v/>
      </c>
    </row>
    <row r="12" spans="1:21" ht="20.100000000000001" customHeight="1">
      <c r="A12" s="49"/>
      <c r="B12" s="49"/>
      <c r="C12" s="49"/>
      <c r="D12" s="49"/>
      <c r="E12" s="50"/>
      <c r="F12" s="49"/>
      <c r="G12" s="51"/>
      <c r="H12" s="51"/>
      <c r="I12" s="51"/>
      <c r="J12" s="51"/>
      <c r="K12" s="51"/>
      <c r="L12" s="51"/>
      <c r="M12" s="51"/>
      <c r="N12" s="51"/>
      <c r="O12" s="51"/>
      <c r="P12" s="52" t="str">
        <f>IF($A12="","",CHOOSE(Calc!$S$2,N(L12),N(M12),N(N12),N(O12)))</f>
        <v/>
      </c>
      <c r="Q12" s="53" t="str">
        <f>IF(OR($A12="",N(G12)=0,N(I12)=0),"",N(G12)/N(I12)*1000)</f>
        <v/>
      </c>
      <c r="R12" s="53" t="str">
        <f>IF(OR($A12="",N(G12)=0,N(J12)=0),"",N(G12)/N(J12))</f>
        <v/>
      </c>
      <c r="S12" s="53" t="str">
        <f>IF(OR($A12="",N(G12)=0,N(P12)=0),"",N(G12)/P12)</f>
        <v/>
      </c>
      <c r="T12" s="54" t="str">
        <f>IF(AND($A12="",COUNTA(B12:O12)=0),"",IF($A12="","Add the creator",IF(COUNTA(G12:O12)&gt;COUNT(G12:O12),"A number is saved as text",IF(B12="","Add the platform",IF(N(G12)=0,"Add the cost",IF(N(I12)=0,"Add impressions",IF(N(H12)&gt;N(I12),"Reach is above impressions","✓")))))))</f>
        <v/>
      </c>
    </row>
    <row r="13" spans="1:21" ht="20.100000000000001" customHeight="1">
      <c r="A13" s="49"/>
      <c r="B13" s="49"/>
      <c r="C13" s="49"/>
      <c r="D13" s="49"/>
      <c r="E13" s="50"/>
      <c r="F13" s="49"/>
      <c r="G13" s="51"/>
      <c r="H13" s="51"/>
      <c r="I13" s="51"/>
      <c r="J13" s="51"/>
      <c r="K13" s="51"/>
      <c r="L13" s="51"/>
      <c r="M13" s="51"/>
      <c r="N13" s="51"/>
      <c r="O13" s="51"/>
      <c r="P13" s="52" t="str">
        <f>IF($A13="","",CHOOSE(Calc!$S$2,N(L13),N(M13),N(N13),N(O13)))</f>
        <v/>
      </c>
      <c r="Q13" s="53" t="str">
        <f>IF(OR($A13="",N(G13)=0,N(I13)=0),"",N(G13)/N(I13)*1000)</f>
        <v/>
      </c>
      <c r="R13" s="53" t="str">
        <f>IF(OR($A13="",N(G13)=0,N(J13)=0),"",N(G13)/N(J13))</f>
        <v/>
      </c>
      <c r="S13" s="53" t="str">
        <f>IF(OR($A13="",N(G13)=0,N(P13)=0),"",N(G13)/P13)</f>
        <v/>
      </c>
      <c r="T13" s="54" t="str">
        <f>IF(AND($A13="",COUNTA(B13:O13)=0),"",IF($A13="","Add the creator",IF(COUNTA(G13:O13)&gt;COUNT(G13:O13),"A number is saved as text",IF(B13="","Add the platform",IF(N(G13)=0,"Add the cost",IF(N(I13)=0,"Add impressions",IF(N(H13)&gt;N(I13),"Reach is above impressions","✓")))))))</f>
        <v/>
      </c>
    </row>
    <row r="14" spans="1:21" ht="20.100000000000001" customHeight="1">
      <c r="A14" s="49"/>
      <c r="B14" s="49"/>
      <c r="C14" s="49"/>
      <c r="D14" s="49"/>
      <c r="E14" s="50"/>
      <c r="F14" s="49"/>
      <c r="G14" s="51"/>
      <c r="H14" s="51"/>
      <c r="I14" s="51"/>
      <c r="J14" s="51"/>
      <c r="K14" s="51"/>
      <c r="L14" s="51"/>
      <c r="M14" s="51"/>
      <c r="N14" s="51"/>
      <c r="O14" s="51"/>
      <c r="P14" s="52" t="str">
        <f>IF($A14="","",CHOOSE(Calc!$S$2,N(L14),N(M14),N(N14),N(O14)))</f>
        <v/>
      </c>
      <c r="Q14" s="53" t="str">
        <f>IF(OR($A14="",N(G14)=0,N(I14)=0),"",N(G14)/N(I14)*1000)</f>
        <v/>
      </c>
      <c r="R14" s="53" t="str">
        <f>IF(OR($A14="",N(G14)=0,N(J14)=0),"",N(G14)/N(J14))</f>
        <v/>
      </c>
      <c r="S14" s="53" t="str">
        <f>IF(OR($A14="",N(G14)=0,N(P14)=0),"",N(G14)/P14)</f>
        <v/>
      </c>
      <c r="T14" s="54" t="str">
        <f>IF(AND($A14="",COUNTA(B14:O14)=0),"",IF($A14="","Add the creator",IF(COUNTA(G14:O14)&gt;COUNT(G14:O14),"A number is saved as text",IF(B14="","Add the platform",IF(N(G14)=0,"Add the cost",IF(N(I14)=0,"Add impressions",IF(N(H14)&gt;N(I14),"Reach is above impressions","✓")))))))</f>
        <v/>
      </c>
    </row>
    <row r="15" spans="1:21" ht="20.100000000000001" customHeight="1">
      <c r="A15" s="49"/>
      <c r="B15" s="49"/>
      <c r="C15" s="49"/>
      <c r="D15" s="49"/>
      <c r="E15" s="50"/>
      <c r="F15" s="49"/>
      <c r="G15" s="51"/>
      <c r="H15" s="51"/>
      <c r="I15" s="51"/>
      <c r="J15" s="51"/>
      <c r="K15" s="51"/>
      <c r="L15" s="51"/>
      <c r="M15" s="51"/>
      <c r="N15" s="51"/>
      <c r="O15" s="51"/>
      <c r="P15" s="52" t="str">
        <f>IF($A15="","",CHOOSE(Calc!$S$2,N(L15),N(M15),N(N15),N(O15)))</f>
        <v/>
      </c>
      <c r="Q15" s="53" t="str">
        <f>IF(OR($A15="",N(G15)=0,N(I15)=0),"",N(G15)/N(I15)*1000)</f>
        <v/>
      </c>
      <c r="R15" s="53" t="str">
        <f>IF(OR($A15="",N(G15)=0,N(J15)=0),"",N(G15)/N(J15))</f>
        <v/>
      </c>
      <c r="S15" s="53" t="str">
        <f>IF(OR($A15="",N(G15)=0,N(P15)=0),"",N(G15)/P15)</f>
        <v/>
      </c>
      <c r="T15" s="54" t="str">
        <f>IF(AND($A15="",COUNTA(B15:O15)=0),"",IF($A15="","Add the creator",IF(COUNTA(G15:O15)&gt;COUNT(G15:O15),"A number is saved as text",IF(B15="","Add the platform",IF(N(G15)=0,"Add the cost",IF(N(I15)=0,"Add impressions",IF(N(H15)&gt;N(I15),"Reach is above impressions","✓")))))))</f>
        <v/>
      </c>
    </row>
    <row r="16" spans="1:21" ht="20.100000000000001" customHeight="1">
      <c r="A16" s="49"/>
      <c r="B16" s="49"/>
      <c r="C16" s="49"/>
      <c r="D16" s="49"/>
      <c r="E16" s="50"/>
      <c r="F16" s="49"/>
      <c r="G16" s="51"/>
      <c r="H16" s="51"/>
      <c r="I16" s="51"/>
      <c r="J16" s="51"/>
      <c r="K16" s="51"/>
      <c r="L16" s="51"/>
      <c r="M16" s="51"/>
      <c r="N16" s="51"/>
      <c r="O16" s="51"/>
      <c r="P16" s="52" t="str">
        <f>IF($A16="","",CHOOSE(Calc!$S$2,N(L16),N(M16),N(N16),N(O16)))</f>
        <v/>
      </c>
      <c r="Q16" s="53" t="str">
        <f>IF(OR($A16="",N(G16)=0,N(I16)=0),"",N(G16)/N(I16)*1000)</f>
        <v/>
      </c>
      <c r="R16" s="53" t="str">
        <f>IF(OR($A16="",N(G16)=0,N(J16)=0),"",N(G16)/N(J16))</f>
        <v/>
      </c>
      <c r="S16" s="53" t="str">
        <f>IF(OR($A16="",N(G16)=0,N(P16)=0),"",N(G16)/P16)</f>
        <v/>
      </c>
      <c r="T16" s="54" t="str">
        <f>IF(AND($A16="",COUNTA(B16:O16)=0),"",IF($A16="","Add the creator",IF(COUNTA(G16:O16)&gt;COUNT(G16:O16),"A number is saved as text",IF(B16="","Add the platform",IF(N(G16)=0,"Add the cost",IF(N(I16)=0,"Add impressions",IF(N(H16)&gt;N(I16),"Reach is above impressions","✓")))))))</f>
        <v/>
      </c>
    </row>
    <row r="17" spans="1:20" ht="20.100000000000001" customHeight="1">
      <c r="A17" s="49"/>
      <c r="B17" s="49"/>
      <c r="C17" s="49"/>
      <c r="D17" s="49"/>
      <c r="E17" s="50"/>
      <c r="F17" s="49"/>
      <c r="G17" s="51"/>
      <c r="H17" s="51"/>
      <c r="I17" s="51"/>
      <c r="J17" s="51"/>
      <c r="K17" s="51"/>
      <c r="L17" s="51"/>
      <c r="M17" s="51"/>
      <c r="N17" s="51"/>
      <c r="O17" s="51"/>
      <c r="P17" s="52" t="str">
        <f>IF($A17="","",CHOOSE(Calc!$S$2,N(L17),N(M17),N(N17),N(O17)))</f>
        <v/>
      </c>
      <c r="Q17" s="53" t="str">
        <f>IF(OR($A17="",N(G17)=0,N(I17)=0),"",N(G17)/N(I17)*1000)</f>
        <v/>
      </c>
      <c r="R17" s="53" t="str">
        <f>IF(OR($A17="",N(G17)=0,N(J17)=0),"",N(G17)/N(J17))</f>
        <v/>
      </c>
      <c r="S17" s="53" t="str">
        <f>IF(OR($A17="",N(G17)=0,N(P17)=0),"",N(G17)/P17)</f>
        <v/>
      </c>
      <c r="T17" s="54" t="str">
        <f>IF(AND($A17="",COUNTA(B17:O17)=0),"",IF($A17="","Add the creator",IF(COUNTA(G17:O17)&gt;COUNT(G17:O17),"A number is saved as text",IF(B17="","Add the platform",IF(N(G17)=0,"Add the cost",IF(N(I17)=0,"Add impressions",IF(N(H17)&gt;N(I17),"Reach is above impressions","✓")))))))</f>
        <v/>
      </c>
    </row>
    <row r="18" spans="1:20" ht="20.100000000000001" customHeight="1">
      <c r="A18" s="49"/>
      <c r="B18" s="49"/>
      <c r="C18" s="49"/>
      <c r="D18" s="49"/>
      <c r="E18" s="50"/>
      <c r="F18" s="49"/>
      <c r="G18" s="51"/>
      <c r="H18" s="51"/>
      <c r="I18" s="51"/>
      <c r="J18" s="51"/>
      <c r="K18" s="51"/>
      <c r="L18" s="51"/>
      <c r="M18" s="51"/>
      <c r="N18" s="51"/>
      <c r="O18" s="51"/>
      <c r="P18" s="52" t="str">
        <f>IF($A18="","",CHOOSE(Calc!$S$2,N(L18),N(M18),N(N18),N(O18)))</f>
        <v/>
      </c>
      <c r="Q18" s="53" t="str">
        <f>IF(OR($A18="",N(G18)=0,N(I18)=0),"",N(G18)/N(I18)*1000)</f>
        <v/>
      </c>
      <c r="R18" s="53" t="str">
        <f>IF(OR($A18="",N(G18)=0,N(J18)=0),"",N(G18)/N(J18))</f>
        <v/>
      </c>
      <c r="S18" s="53" t="str">
        <f>IF(OR($A18="",N(G18)=0,N(P18)=0),"",N(G18)/P18)</f>
        <v/>
      </c>
      <c r="T18" s="54" t="str">
        <f>IF(AND($A18="",COUNTA(B18:O18)=0),"",IF($A18="","Add the creator",IF(COUNTA(G18:O18)&gt;COUNT(G18:O18),"A number is saved as text",IF(B18="","Add the platform",IF(N(G18)=0,"Add the cost",IF(N(I18)=0,"Add impressions",IF(N(H18)&gt;N(I18),"Reach is above impressions","✓")))))))</f>
        <v/>
      </c>
    </row>
    <row r="19" spans="1:20" ht="20.100000000000001" customHeight="1">
      <c r="A19" s="49"/>
      <c r="B19" s="49"/>
      <c r="C19" s="49"/>
      <c r="D19" s="49"/>
      <c r="E19" s="50"/>
      <c r="F19" s="49"/>
      <c r="G19" s="51"/>
      <c r="H19" s="51"/>
      <c r="I19" s="51"/>
      <c r="J19" s="51"/>
      <c r="K19" s="51"/>
      <c r="L19" s="51"/>
      <c r="M19" s="51"/>
      <c r="N19" s="51"/>
      <c r="O19" s="51"/>
      <c r="P19" s="52" t="str">
        <f>IF($A19="","",CHOOSE(Calc!$S$2,N(L19),N(M19),N(N19),N(O19)))</f>
        <v/>
      </c>
      <c r="Q19" s="53" t="str">
        <f>IF(OR($A19="",N(G19)=0,N(I19)=0),"",N(G19)/N(I19)*1000)</f>
        <v/>
      </c>
      <c r="R19" s="53" t="str">
        <f>IF(OR($A19="",N(G19)=0,N(J19)=0),"",N(G19)/N(J19))</f>
        <v/>
      </c>
      <c r="S19" s="53" t="str">
        <f>IF(OR($A19="",N(G19)=0,N(P19)=0),"",N(G19)/P19)</f>
        <v/>
      </c>
      <c r="T19" s="54" t="str">
        <f>IF(AND($A19="",COUNTA(B19:O19)=0),"",IF($A19="","Add the creator",IF(COUNTA(G19:O19)&gt;COUNT(G19:O19),"A number is saved as text",IF(B19="","Add the platform",IF(N(G19)=0,"Add the cost",IF(N(I19)=0,"Add impressions",IF(N(H19)&gt;N(I19),"Reach is above impressions","✓")))))))</f>
        <v/>
      </c>
    </row>
    <row r="20" spans="1:20" ht="20.100000000000001" customHeight="1">
      <c r="A20" s="49"/>
      <c r="B20" s="49"/>
      <c r="C20" s="49"/>
      <c r="D20" s="49"/>
      <c r="E20" s="50"/>
      <c r="F20" s="49"/>
      <c r="G20" s="51"/>
      <c r="H20" s="51"/>
      <c r="I20" s="51"/>
      <c r="J20" s="51"/>
      <c r="K20" s="51"/>
      <c r="L20" s="51"/>
      <c r="M20" s="51"/>
      <c r="N20" s="51"/>
      <c r="O20" s="51"/>
      <c r="P20" s="52" t="str">
        <f>IF($A20="","",CHOOSE(Calc!$S$2,N(L20),N(M20),N(N20),N(O20)))</f>
        <v/>
      </c>
      <c r="Q20" s="53" t="str">
        <f>IF(OR($A20="",N(G20)=0,N(I20)=0),"",N(G20)/N(I20)*1000)</f>
        <v/>
      </c>
      <c r="R20" s="53" t="str">
        <f>IF(OR($A20="",N(G20)=0,N(J20)=0),"",N(G20)/N(J20))</f>
        <v/>
      </c>
      <c r="S20" s="53" t="str">
        <f>IF(OR($A20="",N(G20)=0,N(P20)=0),"",N(G20)/P20)</f>
        <v/>
      </c>
      <c r="T20" s="54" t="str">
        <f>IF(AND($A20="",COUNTA(B20:O20)=0),"",IF($A20="","Add the creator",IF(COUNTA(G20:O20)&gt;COUNT(G20:O20),"A number is saved as text",IF(B20="","Add the platform",IF(N(G20)=0,"Add the cost",IF(N(I20)=0,"Add impressions",IF(N(H20)&gt;N(I20),"Reach is above impressions","✓")))))))</f>
        <v/>
      </c>
    </row>
    <row r="21" spans="1:20" ht="20.100000000000001" customHeight="1">
      <c r="A21" s="49"/>
      <c r="B21" s="49"/>
      <c r="C21" s="49"/>
      <c r="D21" s="49"/>
      <c r="E21" s="50"/>
      <c r="F21" s="49"/>
      <c r="G21" s="51"/>
      <c r="H21" s="51"/>
      <c r="I21" s="51"/>
      <c r="J21" s="51"/>
      <c r="K21" s="51"/>
      <c r="L21" s="51"/>
      <c r="M21" s="51"/>
      <c r="N21" s="51"/>
      <c r="O21" s="51"/>
      <c r="P21" s="52" t="str">
        <f>IF($A21="","",CHOOSE(Calc!$S$2,N(L21),N(M21),N(N21),N(O21)))</f>
        <v/>
      </c>
      <c r="Q21" s="53" t="str">
        <f>IF(OR($A21="",N(G21)=0,N(I21)=0),"",N(G21)/N(I21)*1000)</f>
        <v/>
      </c>
      <c r="R21" s="53" t="str">
        <f>IF(OR($A21="",N(G21)=0,N(J21)=0),"",N(G21)/N(J21))</f>
        <v/>
      </c>
      <c r="S21" s="53" t="str">
        <f>IF(OR($A21="",N(G21)=0,N(P21)=0),"",N(G21)/P21)</f>
        <v/>
      </c>
      <c r="T21" s="54" t="str">
        <f>IF(AND($A21="",COUNTA(B21:O21)=0),"",IF($A21="","Add the creator",IF(COUNTA(G21:O21)&gt;COUNT(G21:O21),"A number is saved as text",IF(B21="","Add the platform",IF(N(G21)=0,"Add the cost",IF(N(I21)=0,"Add impressions",IF(N(H21)&gt;N(I21),"Reach is above impressions","✓")))))))</f>
        <v/>
      </c>
    </row>
    <row r="22" spans="1:20" ht="20.100000000000001" customHeight="1">
      <c r="A22" s="49"/>
      <c r="B22" s="49"/>
      <c r="C22" s="49"/>
      <c r="D22" s="49"/>
      <c r="E22" s="50"/>
      <c r="F22" s="49"/>
      <c r="G22" s="51"/>
      <c r="H22" s="51"/>
      <c r="I22" s="51"/>
      <c r="J22" s="51"/>
      <c r="K22" s="51"/>
      <c r="L22" s="51"/>
      <c r="M22" s="51"/>
      <c r="N22" s="51"/>
      <c r="O22" s="51"/>
      <c r="P22" s="52" t="str">
        <f>IF($A22="","",CHOOSE(Calc!$S$2,N(L22),N(M22),N(N22),N(O22)))</f>
        <v/>
      </c>
      <c r="Q22" s="53" t="str">
        <f>IF(OR($A22="",N(G22)=0,N(I22)=0),"",N(G22)/N(I22)*1000)</f>
        <v/>
      </c>
      <c r="R22" s="53" t="str">
        <f>IF(OR($A22="",N(G22)=0,N(J22)=0),"",N(G22)/N(J22))</f>
        <v/>
      </c>
      <c r="S22" s="53" t="str">
        <f>IF(OR($A22="",N(G22)=0,N(P22)=0),"",N(G22)/P22)</f>
        <v/>
      </c>
      <c r="T22" s="54" t="str">
        <f>IF(AND($A22="",COUNTA(B22:O22)=0),"",IF($A22="","Add the creator",IF(COUNTA(G22:O22)&gt;COUNT(G22:O22),"A number is saved as text",IF(B22="","Add the platform",IF(N(G22)=0,"Add the cost",IF(N(I22)=0,"Add impressions",IF(N(H22)&gt;N(I22),"Reach is above impressions","✓")))))))</f>
        <v/>
      </c>
    </row>
    <row r="23" spans="1:20" ht="20.100000000000001" customHeight="1">
      <c r="A23" s="49"/>
      <c r="B23" s="49"/>
      <c r="C23" s="49"/>
      <c r="D23" s="49"/>
      <c r="E23" s="50"/>
      <c r="F23" s="49"/>
      <c r="G23" s="51"/>
      <c r="H23" s="51"/>
      <c r="I23" s="51"/>
      <c r="J23" s="51"/>
      <c r="K23" s="51"/>
      <c r="L23" s="51"/>
      <c r="M23" s="51"/>
      <c r="N23" s="51"/>
      <c r="O23" s="51"/>
      <c r="P23" s="52" t="str">
        <f>IF($A23="","",CHOOSE(Calc!$S$2,N(L23),N(M23),N(N23),N(O23)))</f>
        <v/>
      </c>
      <c r="Q23" s="53" t="str">
        <f>IF(OR($A23="",N(G23)=0,N(I23)=0),"",N(G23)/N(I23)*1000)</f>
        <v/>
      </c>
      <c r="R23" s="53" t="str">
        <f>IF(OR($A23="",N(G23)=0,N(J23)=0),"",N(G23)/N(J23))</f>
        <v/>
      </c>
      <c r="S23" s="53" t="str">
        <f>IF(OR($A23="",N(G23)=0,N(P23)=0),"",N(G23)/P23)</f>
        <v/>
      </c>
      <c r="T23" s="54" t="str">
        <f>IF(AND($A23="",COUNTA(B23:O23)=0),"",IF($A23="","Add the creator",IF(COUNTA(G23:O23)&gt;COUNT(G23:O23),"A number is saved as text",IF(B23="","Add the platform",IF(N(G23)=0,"Add the cost",IF(N(I23)=0,"Add impressions",IF(N(H23)&gt;N(I23),"Reach is above impressions","✓")))))))</f>
        <v/>
      </c>
    </row>
    <row r="24" spans="1:20" ht="20.100000000000001" customHeight="1">
      <c r="A24" s="49"/>
      <c r="B24" s="49"/>
      <c r="C24" s="49"/>
      <c r="D24" s="49"/>
      <c r="E24" s="50"/>
      <c r="F24" s="49"/>
      <c r="G24" s="51"/>
      <c r="H24" s="51"/>
      <c r="I24" s="51"/>
      <c r="J24" s="51"/>
      <c r="K24" s="51"/>
      <c r="L24" s="51"/>
      <c r="M24" s="51"/>
      <c r="N24" s="51"/>
      <c r="O24" s="51"/>
      <c r="P24" s="52" t="str">
        <f>IF($A24="","",CHOOSE(Calc!$S$2,N(L24),N(M24),N(N24),N(O24)))</f>
        <v/>
      </c>
      <c r="Q24" s="53" t="str">
        <f>IF(OR($A24="",N(G24)=0,N(I24)=0),"",N(G24)/N(I24)*1000)</f>
        <v/>
      </c>
      <c r="R24" s="53" t="str">
        <f>IF(OR($A24="",N(G24)=0,N(J24)=0),"",N(G24)/N(J24))</f>
        <v/>
      </c>
      <c r="S24" s="53" t="str">
        <f>IF(OR($A24="",N(G24)=0,N(P24)=0),"",N(G24)/P24)</f>
        <v/>
      </c>
      <c r="T24" s="54" t="str">
        <f>IF(AND($A24="",COUNTA(B24:O24)=0),"",IF($A24="","Add the creator",IF(COUNTA(G24:O24)&gt;COUNT(G24:O24),"A number is saved as text",IF(B24="","Add the platform",IF(N(G24)=0,"Add the cost",IF(N(I24)=0,"Add impressions",IF(N(H24)&gt;N(I24),"Reach is above impressions","✓")))))))</f>
        <v/>
      </c>
    </row>
    <row r="25" spans="1:20" ht="20.100000000000001" customHeight="1">
      <c r="A25" s="49"/>
      <c r="B25" s="49"/>
      <c r="C25" s="49"/>
      <c r="D25" s="49"/>
      <c r="E25" s="50"/>
      <c r="F25" s="49"/>
      <c r="G25" s="51"/>
      <c r="H25" s="51"/>
      <c r="I25" s="51"/>
      <c r="J25" s="51"/>
      <c r="K25" s="51"/>
      <c r="L25" s="51"/>
      <c r="M25" s="51"/>
      <c r="N25" s="51"/>
      <c r="O25" s="51"/>
      <c r="P25" s="52" t="str">
        <f>IF($A25="","",CHOOSE(Calc!$S$2,N(L25),N(M25),N(N25),N(O25)))</f>
        <v/>
      </c>
      <c r="Q25" s="53" t="str">
        <f>IF(OR($A25="",N(G25)=0,N(I25)=0),"",N(G25)/N(I25)*1000)</f>
        <v/>
      </c>
      <c r="R25" s="53" t="str">
        <f>IF(OR($A25="",N(G25)=0,N(J25)=0),"",N(G25)/N(J25))</f>
        <v/>
      </c>
      <c r="S25" s="53" t="str">
        <f>IF(OR($A25="",N(G25)=0,N(P25)=0),"",N(G25)/P25)</f>
        <v/>
      </c>
      <c r="T25" s="54" t="str">
        <f>IF(AND($A25="",COUNTA(B25:O25)=0),"",IF($A25="","Add the creator",IF(COUNTA(G25:O25)&gt;COUNT(G25:O25),"A number is saved as text",IF(B25="","Add the platform",IF(N(G25)=0,"Add the cost",IF(N(I25)=0,"Add impressions",IF(N(H25)&gt;N(I25),"Reach is above impressions","✓")))))))</f>
        <v/>
      </c>
    </row>
    <row r="26" spans="1:20" ht="20.100000000000001" customHeight="1">
      <c r="A26" s="49"/>
      <c r="B26" s="49"/>
      <c r="C26" s="49"/>
      <c r="D26" s="49"/>
      <c r="E26" s="50"/>
      <c r="F26" s="49"/>
      <c r="G26" s="51"/>
      <c r="H26" s="51"/>
      <c r="I26" s="51"/>
      <c r="J26" s="51"/>
      <c r="K26" s="51"/>
      <c r="L26" s="51"/>
      <c r="M26" s="51"/>
      <c r="N26" s="51"/>
      <c r="O26" s="51"/>
      <c r="P26" s="52" t="str">
        <f>IF($A26="","",CHOOSE(Calc!$S$2,N(L26),N(M26),N(N26),N(O26)))</f>
        <v/>
      </c>
      <c r="Q26" s="53" t="str">
        <f>IF(OR($A26="",N(G26)=0,N(I26)=0),"",N(G26)/N(I26)*1000)</f>
        <v/>
      </c>
      <c r="R26" s="53" t="str">
        <f>IF(OR($A26="",N(G26)=0,N(J26)=0),"",N(G26)/N(J26))</f>
        <v/>
      </c>
      <c r="S26" s="53" t="str">
        <f>IF(OR($A26="",N(G26)=0,N(P26)=0),"",N(G26)/P26)</f>
        <v/>
      </c>
      <c r="T26" s="54" t="str">
        <f>IF(AND($A26="",COUNTA(B26:O26)=0),"",IF($A26="","Add the creator",IF(COUNTA(G26:O26)&gt;COUNT(G26:O26),"A number is saved as text",IF(B26="","Add the platform",IF(N(G26)=0,"Add the cost",IF(N(I26)=0,"Add impressions",IF(N(H26)&gt;N(I26),"Reach is above impressions","✓")))))))</f>
        <v/>
      </c>
    </row>
    <row r="27" spans="1:20" ht="20.100000000000001" customHeight="1">
      <c r="A27" s="49"/>
      <c r="B27" s="49"/>
      <c r="C27" s="49"/>
      <c r="D27" s="49"/>
      <c r="E27" s="50"/>
      <c r="F27" s="49"/>
      <c r="G27" s="51"/>
      <c r="H27" s="51"/>
      <c r="I27" s="51"/>
      <c r="J27" s="51"/>
      <c r="K27" s="51"/>
      <c r="L27" s="51"/>
      <c r="M27" s="51"/>
      <c r="N27" s="51"/>
      <c r="O27" s="51"/>
      <c r="P27" s="52" t="str">
        <f>IF($A27="","",CHOOSE(Calc!$S$2,N(L27),N(M27),N(N27),N(O27)))</f>
        <v/>
      </c>
      <c r="Q27" s="53" t="str">
        <f>IF(OR($A27="",N(G27)=0,N(I27)=0),"",N(G27)/N(I27)*1000)</f>
        <v/>
      </c>
      <c r="R27" s="53" t="str">
        <f>IF(OR($A27="",N(G27)=0,N(J27)=0),"",N(G27)/N(J27))</f>
        <v/>
      </c>
      <c r="S27" s="53" t="str">
        <f>IF(OR($A27="",N(G27)=0,N(P27)=0),"",N(G27)/P27)</f>
        <v/>
      </c>
      <c r="T27" s="54" t="str">
        <f>IF(AND($A27="",COUNTA(B27:O27)=0),"",IF($A27="","Add the creator",IF(COUNTA(G27:O27)&gt;COUNT(G27:O27),"A number is saved as text",IF(B27="","Add the platform",IF(N(G27)=0,"Add the cost",IF(N(I27)=0,"Add impressions",IF(N(H27)&gt;N(I27),"Reach is above impressions","✓")))))))</f>
        <v/>
      </c>
    </row>
    <row r="28" spans="1:20" ht="20.100000000000001" customHeight="1">
      <c r="A28" s="49"/>
      <c r="B28" s="49"/>
      <c r="C28" s="49"/>
      <c r="D28" s="49"/>
      <c r="E28" s="50"/>
      <c r="F28" s="49"/>
      <c r="G28" s="51"/>
      <c r="H28" s="51"/>
      <c r="I28" s="51"/>
      <c r="J28" s="51"/>
      <c r="K28" s="51"/>
      <c r="L28" s="51"/>
      <c r="M28" s="51"/>
      <c r="N28" s="51"/>
      <c r="O28" s="51"/>
      <c r="P28" s="52" t="str">
        <f>IF($A28="","",CHOOSE(Calc!$S$2,N(L28),N(M28),N(N28),N(O28)))</f>
        <v/>
      </c>
      <c r="Q28" s="53" t="str">
        <f>IF(OR($A28="",N(G28)=0,N(I28)=0),"",N(G28)/N(I28)*1000)</f>
        <v/>
      </c>
      <c r="R28" s="53" t="str">
        <f>IF(OR($A28="",N(G28)=0,N(J28)=0),"",N(G28)/N(J28))</f>
        <v/>
      </c>
      <c r="S28" s="53" t="str">
        <f>IF(OR($A28="",N(G28)=0,N(P28)=0),"",N(G28)/P28)</f>
        <v/>
      </c>
      <c r="T28" s="54" t="str">
        <f>IF(AND($A28="",COUNTA(B28:O28)=0),"",IF($A28="","Add the creator",IF(COUNTA(G28:O28)&gt;COUNT(G28:O28),"A number is saved as text",IF(B28="","Add the platform",IF(N(G28)=0,"Add the cost",IF(N(I28)=0,"Add impressions",IF(N(H28)&gt;N(I28),"Reach is above impressions","✓")))))))</f>
        <v/>
      </c>
    </row>
    <row r="29" spans="1:20" ht="20.100000000000001" customHeight="1">
      <c r="A29" s="49"/>
      <c r="B29" s="49"/>
      <c r="C29" s="49"/>
      <c r="D29" s="49"/>
      <c r="E29" s="50"/>
      <c r="F29" s="49"/>
      <c r="G29" s="51"/>
      <c r="H29" s="51"/>
      <c r="I29" s="51"/>
      <c r="J29" s="51"/>
      <c r="K29" s="51"/>
      <c r="L29" s="51"/>
      <c r="M29" s="51"/>
      <c r="N29" s="51"/>
      <c r="O29" s="51"/>
      <c r="P29" s="52" t="str">
        <f>IF($A29="","",CHOOSE(Calc!$S$2,N(L29),N(M29),N(N29),N(O29)))</f>
        <v/>
      </c>
      <c r="Q29" s="53" t="str">
        <f>IF(OR($A29="",N(G29)=0,N(I29)=0),"",N(G29)/N(I29)*1000)</f>
        <v/>
      </c>
      <c r="R29" s="53" t="str">
        <f>IF(OR($A29="",N(G29)=0,N(J29)=0),"",N(G29)/N(J29))</f>
        <v/>
      </c>
      <c r="S29" s="53" t="str">
        <f>IF(OR($A29="",N(G29)=0,N(P29)=0),"",N(G29)/P29)</f>
        <v/>
      </c>
      <c r="T29" s="54" t="str">
        <f>IF(AND($A29="",COUNTA(B29:O29)=0),"",IF($A29="","Add the creator",IF(COUNTA(G29:O29)&gt;COUNT(G29:O29),"A number is saved as text",IF(B29="","Add the platform",IF(N(G29)=0,"Add the cost",IF(N(I29)=0,"Add impressions",IF(N(H29)&gt;N(I29),"Reach is above impressions","✓")))))))</f>
        <v/>
      </c>
    </row>
    <row r="30" spans="1:20" ht="20.100000000000001" customHeight="1">
      <c r="A30" s="49"/>
      <c r="B30" s="49"/>
      <c r="C30" s="49"/>
      <c r="D30" s="49"/>
      <c r="E30" s="50"/>
      <c r="F30" s="49"/>
      <c r="G30" s="51"/>
      <c r="H30" s="51"/>
      <c r="I30" s="51"/>
      <c r="J30" s="51"/>
      <c r="K30" s="51"/>
      <c r="L30" s="51"/>
      <c r="M30" s="51"/>
      <c r="N30" s="51"/>
      <c r="O30" s="51"/>
      <c r="P30" s="52" t="str">
        <f>IF($A30="","",CHOOSE(Calc!$S$2,N(L30),N(M30),N(N30),N(O30)))</f>
        <v/>
      </c>
      <c r="Q30" s="53" t="str">
        <f>IF(OR($A30="",N(G30)=0,N(I30)=0),"",N(G30)/N(I30)*1000)</f>
        <v/>
      </c>
      <c r="R30" s="53" t="str">
        <f>IF(OR($A30="",N(G30)=0,N(J30)=0),"",N(G30)/N(J30))</f>
        <v/>
      </c>
      <c r="S30" s="53" t="str">
        <f>IF(OR($A30="",N(G30)=0,N(P30)=0),"",N(G30)/P30)</f>
        <v/>
      </c>
      <c r="T30" s="54" t="str">
        <f>IF(AND($A30="",COUNTA(B30:O30)=0),"",IF($A30="","Add the creator",IF(COUNTA(G30:O30)&gt;COUNT(G30:O30),"A number is saved as text",IF(B30="","Add the platform",IF(N(G30)=0,"Add the cost",IF(N(I30)=0,"Add impressions",IF(N(H30)&gt;N(I30),"Reach is above impressions","✓")))))))</f>
        <v/>
      </c>
    </row>
    <row r="31" spans="1:20" ht="20.100000000000001" customHeight="1">
      <c r="A31" s="49"/>
      <c r="B31" s="49"/>
      <c r="C31" s="49"/>
      <c r="D31" s="49"/>
      <c r="E31" s="50"/>
      <c r="F31" s="49"/>
      <c r="G31" s="51"/>
      <c r="H31" s="51"/>
      <c r="I31" s="51"/>
      <c r="J31" s="51"/>
      <c r="K31" s="51"/>
      <c r="L31" s="51"/>
      <c r="M31" s="51"/>
      <c r="N31" s="51"/>
      <c r="O31" s="51"/>
      <c r="P31" s="52" t="str">
        <f>IF($A31="","",CHOOSE(Calc!$S$2,N(L31),N(M31),N(N31),N(O31)))</f>
        <v/>
      </c>
      <c r="Q31" s="53" t="str">
        <f>IF(OR($A31="",N(G31)=0,N(I31)=0),"",N(G31)/N(I31)*1000)</f>
        <v/>
      </c>
      <c r="R31" s="53" t="str">
        <f>IF(OR($A31="",N(G31)=0,N(J31)=0),"",N(G31)/N(J31))</f>
        <v/>
      </c>
      <c r="S31" s="53" t="str">
        <f>IF(OR($A31="",N(G31)=0,N(P31)=0),"",N(G31)/P31)</f>
        <v/>
      </c>
      <c r="T31" s="54" t="str">
        <f>IF(AND($A31="",COUNTA(B31:O31)=0),"",IF($A31="","Add the creator",IF(COUNTA(G31:O31)&gt;COUNT(G31:O31),"A number is saved as text",IF(B31="","Add the platform",IF(N(G31)=0,"Add the cost",IF(N(I31)=0,"Add impressions",IF(N(H31)&gt;N(I31),"Reach is above impressions","✓")))))))</f>
        <v/>
      </c>
    </row>
    <row r="32" spans="1:20" ht="20.100000000000001" customHeight="1">
      <c r="A32" s="49"/>
      <c r="B32" s="49"/>
      <c r="C32" s="49"/>
      <c r="D32" s="49"/>
      <c r="E32" s="50"/>
      <c r="F32" s="49"/>
      <c r="G32" s="51"/>
      <c r="H32" s="51"/>
      <c r="I32" s="51"/>
      <c r="J32" s="51"/>
      <c r="K32" s="51"/>
      <c r="L32" s="51"/>
      <c r="M32" s="51"/>
      <c r="N32" s="51"/>
      <c r="O32" s="51"/>
      <c r="P32" s="52" t="str">
        <f>IF($A32="","",CHOOSE(Calc!$S$2,N(L32),N(M32),N(N32),N(O32)))</f>
        <v/>
      </c>
      <c r="Q32" s="53" t="str">
        <f>IF(OR($A32="",N(G32)=0,N(I32)=0),"",N(G32)/N(I32)*1000)</f>
        <v/>
      </c>
      <c r="R32" s="53" t="str">
        <f>IF(OR($A32="",N(G32)=0,N(J32)=0),"",N(G32)/N(J32))</f>
        <v/>
      </c>
      <c r="S32" s="53" t="str">
        <f>IF(OR($A32="",N(G32)=0,N(P32)=0),"",N(G32)/P32)</f>
        <v/>
      </c>
      <c r="T32" s="54" t="str">
        <f>IF(AND($A32="",COUNTA(B32:O32)=0),"",IF($A32="","Add the creator",IF(COUNTA(G32:O32)&gt;COUNT(G32:O32),"A number is saved as text",IF(B32="","Add the platform",IF(N(G32)=0,"Add the cost",IF(N(I32)=0,"Add impressions",IF(N(H32)&gt;N(I32),"Reach is above impressions","✓")))))))</f>
        <v/>
      </c>
    </row>
    <row r="33" spans="1:20" ht="20.100000000000001" customHeight="1">
      <c r="A33" s="49"/>
      <c r="B33" s="49"/>
      <c r="C33" s="49"/>
      <c r="D33" s="49"/>
      <c r="E33" s="50"/>
      <c r="F33" s="49"/>
      <c r="G33" s="51"/>
      <c r="H33" s="51"/>
      <c r="I33" s="51"/>
      <c r="J33" s="51"/>
      <c r="K33" s="51"/>
      <c r="L33" s="51"/>
      <c r="M33" s="51"/>
      <c r="N33" s="51"/>
      <c r="O33" s="51"/>
      <c r="P33" s="52" t="str">
        <f>IF($A33="","",CHOOSE(Calc!$S$2,N(L33),N(M33),N(N33),N(O33)))</f>
        <v/>
      </c>
      <c r="Q33" s="53" t="str">
        <f>IF(OR($A33="",N(G33)=0,N(I33)=0),"",N(G33)/N(I33)*1000)</f>
        <v/>
      </c>
      <c r="R33" s="53" t="str">
        <f>IF(OR($A33="",N(G33)=0,N(J33)=0),"",N(G33)/N(J33))</f>
        <v/>
      </c>
      <c r="S33" s="53" t="str">
        <f>IF(OR($A33="",N(G33)=0,N(P33)=0),"",N(G33)/P33)</f>
        <v/>
      </c>
      <c r="T33" s="54" t="str">
        <f>IF(AND($A33="",COUNTA(B33:O33)=0),"",IF($A33="","Add the creator",IF(COUNTA(G33:O33)&gt;COUNT(G33:O33),"A number is saved as text",IF(B33="","Add the platform",IF(N(G33)=0,"Add the cost",IF(N(I33)=0,"Add impressions",IF(N(H33)&gt;N(I33),"Reach is above impressions","✓")))))))</f>
        <v/>
      </c>
    </row>
    <row r="34" spans="1:20" ht="20.100000000000001" customHeight="1">
      <c r="A34" s="49"/>
      <c r="B34" s="49"/>
      <c r="C34" s="49"/>
      <c r="D34" s="49"/>
      <c r="E34" s="50"/>
      <c r="F34" s="49"/>
      <c r="G34" s="51"/>
      <c r="H34" s="51"/>
      <c r="I34" s="51"/>
      <c r="J34" s="51"/>
      <c r="K34" s="51"/>
      <c r="L34" s="51"/>
      <c r="M34" s="51"/>
      <c r="N34" s="51"/>
      <c r="O34" s="51"/>
      <c r="P34" s="52" t="str">
        <f>IF($A34="","",CHOOSE(Calc!$S$2,N(L34),N(M34),N(N34),N(O34)))</f>
        <v/>
      </c>
      <c r="Q34" s="53" t="str">
        <f>IF(OR($A34="",N(G34)=0,N(I34)=0),"",N(G34)/N(I34)*1000)</f>
        <v/>
      </c>
      <c r="R34" s="53" t="str">
        <f>IF(OR($A34="",N(G34)=0,N(J34)=0),"",N(G34)/N(J34))</f>
        <v/>
      </c>
      <c r="S34" s="53" t="str">
        <f>IF(OR($A34="",N(G34)=0,N(P34)=0),"",N(G34)/P34)</f>
        <v/>
      </c>
      <c r="T34" s="54" t="str">
        <f>IF(AND($A34="",COUNTA(B34:O34)=0),"",IF($A34="","Add the creator",IF(COUNTA(G34:O34)&gt;COUNT(G34:O34),"A number is saved as text",IF(B34="","Add the platform",IF(N(G34)=0,"Add the cost",IF(N(I34)=0,"Add impressions",IF(N(H34)&gt;N(I34),"Reach is above impressions","✓")))))))</f>
        <v/>
      </c>
    </row>
    <row r="35" spans="1:20" ht="20.100000000000001" customHeight="1">
      <c r="A35" s="49"/>
      <c r="B35" s="49"/>
      <c r="C35" s="49"/>
      <c r="D35" s="49"/>
      <c r="E35" s="50"/>
      <c r="F35" s="49"/>
      <c r="G35" s="51"/>
      <c r="H35" s="51"/>
      <c r="I35" s="51"/>
      <c r="J35" s="51"/>
      <c r="K35" s="51"/>
      <c r="L35" s="51"/>
      <c r="M35" s="51"/>
      <c r="N35" s="51"/>
      <c r="O35" s="51"/>
      <c r="P35" s="52" t="str">
        <f>IF($A35="","",CHOOSE(Calc!$S$2,N(L35),N(M35),N(N35),N(O35)))</f>
        <v/>
      </c>
      <c r="Q35" s="53" t="str">
        <f>IF(OR($A35="",N(G35)=0,N(I35)=0),"",N(G35)/N(I35)*1000)</f>
        <v/>
      </c>
      <c r="R35" s="53" t="str">
        <f>IF(OR($A35="",N(G35)=0,N(J35)=0),"",N(G35)/N(J35))</f>
        <v/>
      </c>
      <c r="S35" s="53" t="str">
        <f>IF(OR($A35="",N(G35)=0,N(P35)=0),"",N(G35)/P35)</f>
        <v/>
      </c>
      <c r="T35" s="54" t="str">
        <f>IF(AND($A35="",COUNTA(B35:O35)=0),"",IF($A35="","Add the creator",IF(COUNTA(G35:O35)&gt;COUNT(G35:O35),"A number is saved as text",IF(B35="","Add the platform",IF(N(G35)=0,"Add the cost",IF(N(I35)=0,"Add impressions",IF(N(H35)&gt;N(I35),"Reach is above impressions","✓")))))))</f>
        <v/>
      </c>
    </row>
    <row r="36" spans="1:20" ht="20.100000000000001" customHeight="1">
      <c r="A36" s="49"/>
      <c r="B36" s="49"/>
      <c r="C36" s="49"/>
      <c r="D36" s="49"/>
      <c r="E36" s="50"/>
      <c r="F36" s="49"/>
      <c r="G36" s="51"/>
      <c r="H36" s="51"/>
      <c r="I36" s="51"/>
      <c r="J36" s="51"/>
      <c r="K36" s="51"/>
      <c r="L36" s="51"/>
      <c r="M36" s="51"/>
      <c r="N36" s="51"/>
      <c r="O36" s="51"/>
      <c r="P36" s="52" t="str">
        <f>IF($A36="","",CHOOSE(Calc!$S$2,N(L36),N(M36),N(N36),N(O36)))</f>
        <v/>
      </c>
      <c r="Q36" s="53" t="str">
        <f>IF(OR($A36="",N(G36)=0,N(I36)=0),"",N(G36)/N(I36)*1000)</f>
        <v/>
      </c>
      <c r="R36" s="53" t="str">
        <f>IF(OR($A36="",N(G36)=0,N(J36)=0),"",N(G36)/N(J36))</f>
        <v/>
      </c>
      <c r="S36" s="53" t="str">
        <f>IF(OR($A36="",N(G36)=0,N(P36)=0),"",N(G36)/P36)</f>
        <v/>
      </c>
      <c r="T36" s="54" t="str">
        <f>IF(AND($A36="",COUNTA(B36:O36)=0),"",IF($A36="","Add the creator",IF(COUNTA(G36:O36)&gt;COUNT(G36:O36),"A number is saved as text",IF(B36="","Add the platform",IF(N(G36)=0,"Add the cost",IF(N(I36)=0,"Add impressions",IF(N(H36)&gt;N(I36),"Reach is above impressions","✓")))))))</f>
        <v/>
      </c>
    </row>
    <row r="37" spans="1:20" ht="20.100000000000001" customHeight="1">
      <c r="A37" s="49"/>
      <c r="B37" s="49"/>
      <c r="C37" s="49"/>
      <c r="D37" s="49"/>
      <c r="E37" s="50"/>
      <c r="F37" s="49"/>
      <c r="G37" s="51"/>
      <c r="H37" s="51"/>
      <c r="I37" s="51"/>
      <c r="J37" s="51"/>
      <c r="K37" s="51"/>
      <c r="L37" s="51"/>
      <c r="M37" s="51"/>
      <c r="N37" s="51"/>
      <c r="O37" s="51"/>
      <c r="P37" s="52" t="str">
        <f>IF($A37="","",CHOOSE(Calc!$S$2,N(L37),N(M37),N(N37),N(O37)))</f>
        <v/>
      </c>
      <c r="Q37" s="53" t="str">
        <f>IF(OR($A37="",N(G37)=0,N(I37)=0),"",N(G37)/N(I37)*1000)</f>
        <v/>
      </c>
      <c r="R37" s="53" t="str">
        <f>IF(OR($A37="",N(G37)=0,N(J37)=0),"",N(G37)/N(J37))</f>
        <v/>
      </c>
      <c r="S37" s="53" t="str">
        <f>IF(OR($A37="",N(G37)=0,N(P37)=0),"",N(G37)/P37)</f>
        <v/>
      </c>
      <c r="T37" s="54" t="str">
        <f>IF(AND($A37="",COUNTA(B37:O37)=0),"",IF($A37="","Add the creator",IF(COUNTA(G37:O37)&gt;COUNT(G37:O37),"A number is saved as text",IF(B37="","Add the platform",IF(N(G37)=0,"Add the cost",IF(N(I37)=0,"Add impressions",IF(N(H37)&gt;N(I37),"Reach is above impressions","✓")))))))</f>
        <v/>
      </c>
    </row>
    <row r="38" spans="1:20" ht="20.100000000000001" customHeight="1">
      <c r="A38" s="49"/>
      <c r="B38" s="49"/>
      <c r="C38" s="49"/>
      <c r="D38" s="49"/>
      <c r="E38" s="50"/>
      <c r="F38" s="49"/>
      <c r="G38" s="51"/>
      <c r="H38" s="51"/>
      <c r="I38" s="51"/>
      <c r="J38" s="51"/>
      <c r="K38" s="51"/>
      <c r="L38" s="51"/>
      <c r="M38" s="51"/>
      <c r="N38" s="51"/>
      <c r="O38" s="51"/>
      <c r="P38" s="52" t="str">
        <f>IF($A38="","",CHOOSE(Calc!$S$2,N(L38),N(M38),N(N38),N(O38)))</f>
        <v/>
      </c>
      <c r="Q38" s="53" t="str">
        <f>IF(OR($A38="",N(G38)=0,N(I38)=0),"",N(G38)/N(I38)*1000)</f>
        <v/>
      </c>
      <c r="R38" s="53" t="str">
        <f>IF(OR($A38="",N(G38)=0,N(J38)=0),"",N(G38)/N(J38))</f>
        <v/>
      </c>
      <c r="S38" s="53" t="str">
        <f>IF(OR($A38="",N(G38)=0,N(P38)=0),"",N(G38)/P38)</f>
        <v/>
      </c>
      <c r="T38" s="54" t="str">
        <f>IF(AND($A38="",COUNTA(B38:O38)=0),"",IF($A38="","Add the creator",IF(COUNTA(G38:O38)&gt;COUNT(G38:O38),"A number is saved as text",IF(B38="","Add the platform",IF(N(G38)=0,"Add the cost",IF(N(I38)=0,"Add impressions",IF(N(H38)&gt;N(I38),"Reach is above impressions","✓")))))))</f>
        <v/>
      </c>
    </row>
    <row r="39" spans="1:20" ht="20.100000000000001" customHeight="1">
      <c r="A39" s="49"/>
      <c r="B39" s="49"/>
      <c r="C39" s="49"/>
      <c r="D39" s="49"/>
      <c r="E39" s="50"/>
      <c r="F39" s="49"/>
      <c r="G39" s="51"/>
      <c r="H39" s="51"/>
      <c r="I39" s="51"/>
      <c r="J39" s="51"/>
      <c r="K39" s="51"/>
      <c r="L39" s="51"/>
      <c r="M39" s="51"/>
      <c r="N39" s="51"/>
      <c r="O39" s="51"/>
      <c r="P39" s="52" t="str">
        <f>IF($A39="","",CHOOSE(Calc!$S$2,N(L39),N(M39),N(N39),N(O39)))</f>
        <v/>
      </c>
      <c r="Q39" s="53" t="str">
        <f>IF(OR($A39="",N(G39)=0,N(I39)=0),"",N(G39)/N(I39)*1000)</f>
        <v/>
      </c>
      <c r="R39" s="53" t="str">
        <f>IF(OR($A39="",N(G39)=0,N(J39)=0),"",N(G39)/N(J39))</f>
        <v/>
      </c>
      <c r="S39" s="53" t="str">
        <f>IF(OR($A39="",N(G39)=0,N(P39)=0),"",N(G39)/P39)</f>
        <v/>
      </c>
      <c r="T39" s="54" t="str">
        <f>IF(AND($A39="",COUNTA(B39:O39)=0),"",IF($A39="","Add the creator",IF(COUNTA(G39:O39)&gt;COUNT(G39:O39),"A number is saved as text",IF(B39="","Add the platform",IF(N(G39)=0,"Add the cost",IF(N(I39)=0,"Add impressions",IF(N(H39)&gt;N(I39),"Reach is above impressions","✓")))))))</f>
        <v/>
      </c>
    </row>
    <row r="40" spans="1:20" ht="20.100000000000001" customHeight="1">
      <c r="A40" s="49"/>
      <c r="B40" s="49"/>
      <c r="C40" s="49"/>
      <c r="D40" s="49"/>
      <c r="E40" s="50"/>
      <c r="F40" s="49"/>
      <c r="G40" s="51"/>
      <c r="H40" s="51"/>
      <c r="I40" s="51"/>
      <c r="J40" s="51"/>
      <c r="K40" s="51"/>
      <c r="L40" s="51"/>
      <c r="M40" s="51"/>
      <c r="N40" s="51"/>
      <c r="O40" s="51"/>
      <c r="P40" s="52" t="str">
        <f>IF($A40="","",CHOOSE(Calc!$S$2,N(L40),N(M40),N(N40),N(O40)))</f>
        <v/>
      </c>
      <c r="Q40" s="53" t="str">
        <f>IF(OR($A40="",N(G40)=0,N(I40)=0),"",N(G40)/N(I40)*1000)</f>
        <v/>
      </c>
      <c r="R40" s="53" t="str">
        <f>IF(OR($A40="",N(G40)=0,N(J40)=0),"",N(G40)/N(J40))</f>
        <v/>
      </c>
      <c r="S40" s="53" t="str">
        <f>IF(OR($A40="",N(G40)=0,N(P40)=0),"",N(G40)/P40)</f>
        <v/>
      </c>
      <c r="T40" s="54" t="str">
        <f>IF(AND($A40="",COUNTA(B40:O40)=0),"",IF($A40="","Add the creator",IF(COUNTA(G40:O40)&gt;COUNT(G40:O40),"A number is saved as text",IF(B40="","Add the platform",IF(N(G40)=0,"Add the cost",IF(N(I40)=0,"Add impressions",IF(N(H40)&gt;N(I40),"Reach is above impressions","✓")))))))</f>
        <v/>
      </c>
    </row>
    <row r="41" spans="1:20" ht="20.100000000000001" customHeight="1">
      <c r="A41" s="49"/>
      <c r="B41" s="49"/>
      <c r="C41" s="49"/>
      <c r="D41" s="49"/>
      <c r="E41" s="50"/>
      <c r="F41" s="49"/>
      <c r="G41" s="51"/>
      <c r="H41" s="51"/>
      <c r="I41" s="51"/>
      <c r="J41" s="51"/>
      <c r="K41" s="51"/>
      <c r="L41" s="51"/>
      <c r="M41" s="51"/>
      <c r="N41" s="51"/>
      <c r="O41" s="51"/>
      <c r="P41" s="52" t="str">
        <f>IF($A41="","",CHOOSE(Calc!$S$2,N(L41),N(M41),N(N41),N(O41)))</f>
        <v/>
      </c>
      <c r="Q41" s="53" t="str">
        <f>IF(OR($A41="",N(G41)=0,N(I41)=0),"",N(G41)/N(I41)*1000)</f>
        <v/>
      </c>
      <c r="R41" s="53" t="str">
        <f>IF(OR($A41="",N(G41)=0,N(J41)=0),"",N(G41)/N(J41))</f>
        <v/>
      </c>
      <c r="S41" s="53" t="str">
        <f>IF(OR($A41="",N(G41)=0,N(P41)=0),"",N(G41)/P41)</f>
        <v/>
      </c>
      <c r="T41" s="54" t="str">
        <f>IF(AND($A41="",COUNTA(B41:O41)=0),"",IF($A41="","Add the creator",IF(COUNTA(G41:O41)&gt;COUNT(G41:O41),"A number is saved as text",IF(B41="","Add the platform",IF(N(G41)=0,"Add the cost",IF(N(I41)=0,"Add impressions",IF(N(H41)&gt;N(I41),"Reach is above impressions","✓")))))))</f>
        <v/>
      </c>
    </row>
    <row r="42" spans="1:20" ht="20.100000000000001" customHeight="1">
      <c r="A42" s="49"/>
      <c r="B42" s="49"/>
      <c r="C42" s="49"/>
      <c r="D42" s="49"/>
      <c r="E42" s="50"/>
      <c r="F42" s="49"/>
      <c r="G42" s="51"/>
      <c r="H42" s="51"/>
      <c r="I42" s="51"/>
      <c r="J42" s="51"/>
      <c r="K42" s="51"/>
      <c r="L42" s="51"/>
      <c r="M42" s="51"/>
      <c r="N42" s="51"/>
      <c r="O42" s="51"/>
      <c r="P42" s="52" t="str">
        <f>IF($A42="","",CHOOSE(Calc!$S$2,N(L42),N(M42),N(N42),N(O42)))</f>
        <v/>
      </c>
      <c r="Q42" s="53" t="str">
        <f>IF(OR($A42="",N(G42)=0,N(I42)=0),"",N(G42)/N(I42)*1000)</f>
        <v/>
      </c>
      <c r="R42" s="53" t="str">
        <f>IF(OR($A42="",N(G42)=0,N(J42)=0),"",N(G42)/N(J42))</f>
        <v/>
      </c>
      <c r="S42" s="53" t="str">
        <f>IF(OR($A42="",N(G42)=0,N(P42)=0),"",N(G42)/P42)</f>
        <v/>
      </c>
      <c r="T42" s="54" t="str">
        <f>IF(AND($A42="",COUNTA(B42:O42)=0),"",IF($A42="","Add the creator",IF(COUNTA(G42:O42)&gt;COUNT(G42:O42),"A number is saved as text",IF(B42="","Add the platform",IF(N(G42)=0,"Add the cost",IF(N(I42)=0,"Add impressions",IF(N(H42)&gt;N(I42),"Reach is above impressions","✓")))))))</f>
        <v/>
      </c>
    </row>
    <row r="43" spans="1:20" ht="20.100000000000001" customHeight="1">
      <c r="A43" s="49"/>
      <c r="B43" s="49"/>
      <c r="C43" s="49"/>
      <c r="D43" s="49"/>
      <c r="E43" s="50"/>
      <c r="F43" s="49"/>
      <c r="G43" s="51"/>
      <c r="H43" s="51"/>
      <c r="I43" s="51"/>
      <c r="J43" s="51"/>
      <c r="K43" s="51"/>
      <c r="L43" s="51"/>
      <c r="M43" s="51"/>
      <c r="N43" s="51"/>
      <c r="O43" s="51"/>
      <c r="P43" s="52" t="str">
        <f>IF($A43="","",CHOOSE(Calc!$S$2,N(L43),N(M43),N(N43),N(O43)))</f>
        <v/>
      </c>
      <c r="Q43" s="53" t="str">
        <f>IF(OR($A43="",N(G43)=0,N(I43)=0),"",N(G43)/N(I43)*1000)</f>
        <v/>
      </c>
      <c r="R43" s="53" t="str">
        <f>IF(OR($A43="",N(G43)=0,N(J43)=0),"",N(G43)/N(J43))</f>
        <v/>
      </c>
      <c r="S43" s="53" t="str">
        <f>IF(OR($A43="",N(G43)=0,N(P43)=0),"",N(G43)/P43)</f>
        <v/>
      </c>
      <c r="T43" s="54" t="str">
        <f>IF(AND($A43="",COUNTA(B43:O43)=0),"",IF($A43="","Add the creator",IF(COUNTA(G43:O43)&gt;COUNT(G43:O43),"A number is saved as text",IF(B43="","Add the platform",IF(N(G43)=0,"Add the cost",IF(N(I43)=0,"Add impressions",IF(N(H43)&gt;N(I43),"Reach is above impressions","✓")))))))</f>
        <v/>
      </c>
    </row>
    <row r="44" spans="1:20" ht="20.100000000000001" customHeight="1">
      <c r="A44" s="49"/>
      <c r="B44" s="49"/>
      <c r="C44" s="49"/>
      <c r="D44" s="49"/>
      <c r="E44" s="50"/>
      <c r="F44" s="49"/>
      <c r="G44" s="51"/>
      <c r="H44" s="51"/>
      <c r="I44" s="51"/>
      <c r="J44" s="51"/>
      <c r="K44" s="51"/>
      <c r="L44" s="51"/>
      <c r="M44" s="51"/>
      <c r="N44" s="51"/>
      <c r="O44" s="51"/>
      <c r="P44" s="52" t="str">
        <f>IF($A44="","",CHOOSE(Calc!$S$2,N(L44),N(M44),N(N44),N(O44)))</f>
        <v/>
      </c>
      <c r="Q44" s="53" t="str">
        <f>IF(OR($A44="",N(G44)=0,N(I44)=0),"",N(G44)/N(I44)*1000)</f>
        <v/>
      </c>
      <c r="R44" s="53" t="str">
        <f>IF(OR($A44="",N(G44)=0,N(J44)=0),"",N(G44)/N(J44))</f>
        <v/>
      </c>
      <c r="S44" s="53" t="str">
        <f>IF(OR($A44="",N(G44)=0,N(P44)=0),"",N(G44)/P44)</f>
        <v/>
      </c>
      <c r="T44" s="54" t="str">
        <f>IF(AND($A44="",COUNTA(B44:O44)=0),"",IF($A44="","Add the creator",IF(COUNTA(G44:O44)&gt;COUNT(G44:O44),"A number is saved as text",IF(B44="","Add the platform",IF(N(G44)=0,"Add the cost",IF(N(I44)=0,"Add impressions",IF(N(H44)&gt;N(I44),"Reach is above impressions","✓")))))))</f>
        <v/>
      </c>
    </row>
    <row r="45" spans="1:20" ht="20.100000000000001" customHeight="1">
      <c r="A45" s="49"/>
      <c r="B45" s="49"/>
      <c r="C45" s="49"/>
      <c r="D45" s="49"/>
      <c r="E45" s="50"/>
      <c r="F45" s="49"/>
      <c r="G45" s="51"/>
      <c r="H45" s="51"/>
      <c r="I45" s="51"/>
      <c r="J45" s="51"/>
      <c r="K45" s="51"/>
      <c r="L45" s="51"/>
      <c r="M45" s="51"/>
      <c r="N45" s="51"/>
      <c r="O45" s="51"/>
      <c r="P45" s="52" t="str">
        <f>IF($A45="","",CHOOSE(Calc!$S$2,N(L45),N(M45),N(N45),N(O45)))</f>
        <v/>
      </c>
      <c r="Q45" s="53" t="str">
        <f>IF(OR($A45="",N(G45)=0,N(I45)=0),"",N(G45)/N(I45)*1000)</f>
        <v/>
      </c>
      <c r="R45" s="53" t="str">
        <f>IF(OR($A45="",N(G45)=0,N(J45)=0),"",N(G45)/N(J45))</f>
        <v/>
      </c>
      <c r="S45" s="53" t="str">
        <f>IF(OR($A45="",N(G45)=0,N(P45)=0),"",N(G45)/P45)</f>
        <v/>
      </c>
      <c r="T45" s="54" t="str">
        <f>IF(AND($A45="",COUNTA(B45:O45)=0),"",IF($A45="","Add the creator",IF(COUNTA(G45:O45)&gt;COUNT(G45:O45),"A number is saved as text",IF(B45="","Add the platform",IF(N(G45)=0,"Add the cost",IF(N(I45)=0,"Add impressions",IF(N(H45)&gt;N(I45),"Reach is above impressions","✓")))))))</f>
        <v/>
      </c>
    </row>
    <row r="46" spans="1:20" ht="20.100000000000001" customHeight="1">
      <c r="A46" s="49"/>
      <c r="B46" s="49"/>
      <c r="C46" s="49"/>
      <c r="D46" s="49"/>
      <c r="E46" s="50"/>
      <c r="F46" s="49"/>
      <c r="G46" s="51"/>
      <c r="H46" s="51"/>
      <c r="I46" s="51"/>
      <c r="J46" s="51"/>
      <c r="K46" s="51"/>
      <c r="L46" s="51"/>
      <c r="M46" s="51"/>
      <c r="N46" s="51"/>
      <c r="O46" s="51"/>
      <c r="P46" s="52" t="str">
        <f>IF($A46="","",CHOOSE(Calc!$S$2,N(L46),N(M46),N(N46),N(O46)))</f>
        <v/>
      </c>
      <c r="Q46" s="53" t="str">
        <f>IF(OR($A46="",N(G46)=0,N(I46)=0),"",N(G46)/N(I46)*1000)</f>
        <v/>
      </c>
      <c r="R46" s="53" t="str">
        <f>IF(OR($A46="",N(G46)=0,N(J46)=0),"",N(G46)/N(J46))</f>
        <v/>
      </c>
      <c r="S46" s="53" t="str">
        <f>IF(OR($A46="",N(G46)=0,N(P46)=0),"",N(G46)/P46)</f>
        <v/>
      </c>
      <c r="T46" s="54" t="str">
        <f>IF(AND($A46="",COUNTA(B46:O46)=0),"",IF($A46="","Add the creator",IF(COUNTA(G46:O46)&gt;COUNT(G46:O46),"A number is saved as text",IF(B46="","Add the platform",IF(N(G46)=0,"Add the cost",IF(N(I46)=0,"Add impressions",IF(N(H46)&gt;N(I46),"Reach is above impressions","✓")))))))</f>
        <v/>
      </c>
    </row>
    <row r="47" spans="1:20" ht="20.100000000000001" customHeight="1">
      <c r="A47" s="49"/>
      <c r="B47" s="49"/>
      <c r="C47" s="49"/>
      <c r="D47" s="49"/>
      <c r="E47" s="50"/>
      <c r="F47" s="49"/>
      <c r="G47" s="51"/>
      <c r="H47" s="51"/>
      <c r="I47" s="51"/>
      <c r="J47" s="51"/>
      <c r="K47" s="51"/>
      <c r="L47" s="51"/>
      <c r="M47" s="51"/>
      <c r="N47" s="51"/>
      <c r="O47" s="51"/>
      <c r="P47" s="52" t="str">
        <f>IF($A47="","",CHOOSE(Calc!$S$2,N(L47),N(M47),N(N47),N(O47)))</f>
        <v/>
      </c>
      <c r="Q47" s="53" t="str">
        <f>IF(OR($A47="",N(G47)=0,N(I47)=0),"",N(G47)/N(I47)*1000)</f>
        <v/>
      </c>
      <c r="R47" s="53" t="str">
        <f>IF(OR($A47="",N(G47)=0,N(J47)=0),"",N(G47)/N(J47))</f>
        <v/>
      </c>
      <c r="S47" s="53" t="str">
        <f>IF(OR($A47="",N(G47)=0,N(P47)=0),"",N(G47)/P47)</f>
        <v/>
      </c>
      <c r="T47" s="54" t="str">
        <f>IF(AND($A47="",COUNTA(B47:O47)=0),"",IF($A47="","Add the creator",IF(COUNTA(G47:O47)&gt;COUNT(G47:O47),"A number is saved as text",IF(B47="","Add the platform",IF(N(G47)=0,"Add the cost",IF(N(I47)=0,"Add impressions",IF(N(H47)&gt;N(I47),"Reach is above impressions","✓")))))))</f>
        <v/>
      </c>
    </row>
    <row r="48" spans="1:20" ht="20.100000000000001" customHeight="1">
      <c r="A48" s="49"/>
      <c r="B48" s="49"/>
      <c r="C48" s="49"/>
      <c r="D48" s="49"/>
      <c r="E48" s="50"/>
      <c r="F48" s="49"/>
      <c r="G48" s="51"/>
      <c r="H48" s="51"/>
      <c r="I48" s="51"/>
      <c r="J48" s="51"/>
      <c r="K48" s="51"/>
      <c r="L48" s="51"/>
      <c r="M48" s="51"/>
      <c r="N48" s="51"/>
      <c r="O48" s="51"/>
      <c r="P48" s="52" t="str">
        <f>IF($A48="","",CHOOSE(Calc!$S$2,N(L48),N(M48),N(N48),N(O48)))</f>
        <v/>
      </c>
      <c r="Q48" s="53" t="str">
        <f>IF(OR($A48="",N(G48)=0,N(I48)=0),"",N(G48)/N(I48)*1000)</f>
        <v/>
      </c>
      <c r="R48" s="53" t="str">
        <f>IF(OR($A48="",N(G48)=0,N(J48)=0),"",N(G48)/N(J48))</f>
        <v/>
      </c>
      <c r="S48" s="53" t="str">
        <f>IF(OR($A48="",N(G48)=0,N(P48)=0),"",N(G48)/P48)</f>
        <v/>
      </c>
      <c r="T48" s="54" t="str">
        <f>IF(AND($A48="",COUNTA(B48:O48)=0),"",IF($A48="","Add the creator",IF(COUNTA(G48:O48)&gt;COUNT(G48:O48),"A number is saved as text",IF(B48="","Add the platform",IF(N(G48)=0,"Add the cost",IF(N(I48)=0,"Add impressions",IF(N(H48)&gt;N(I48),"Reach is above impressions","✓")))))))</f>
        <v/>
      </c>
    </row>
    <row r="49" spans="1:20" ht="20.100000000000001" customHeight="1">
      <c r="A49" s="49"/>
      <c r="B49" s="49"/>
      <c r="C49" s="49"/>
      <c r="D49" s="49"/>
      <c r="E49" s="50"/>
      <c r="F49" s="49"/>
      <c r="G49" s="51"/>
      <c r="H49" s="51"/>
      <c r="I49" s="51"/>
      <c r="J49" s="51"/>
      <c r="K49" s="51"/>
      <c r="L49" s="51"/>
      <c r="M49" s="51"/>
      <c r="N49" s="51"/>
      <c r="O49" s="51"/>
      <c r="P49" s="52" t="str">
        <f>IF($A49="","",CHOOSE(Calc!$S$2,N(L49),N(M49),N(N49),N(O49)))</f>
        <v/>
      </c>
      <c r="Q49" s="53" t="str">
        <f>IF(OR($A49="",N(G49)=0,N(I49)=0),"",N(G49)/N(I49)*1000)</f>
        <v/>
      </c>
      <c r="R49" s="53" t="str">
        <f>IF(OR($A49="",N(G49)=0,N(J49)=0),"",N(G49)/N(J49))</f>
        <v/>
      </c>
      <c r="S49" s="53" t="str">
        <f>IF(OR($A49="",N(G49)=0,N(P49)=0),"",N(G49)/P49)</f>
        <v/>
      </c>
      <c r="T49" s="54" t="str">
        <f>IF(AND($A49="",COUNTA(B49:O49)=0),"",IF($A49="","Add the creator",IF(COUNTA(G49:O49)&gt;COUNT(G49:O49),"A number is saved as text",IF(B49="","Add the platform",IF(N(G49)=0,"Add the cost",IF(N(I49)=0,"Add impressions",IF(N(H49)&gt;N(I49),"Reach is above impressions","✓")))))))</f>
        <v/>
      </c>
    </row>
    <row r="50" spans="1:20" ht="20.100000000000001" customHeight="1">
      <c r="A50" s="49"/>
      <c r="B50" s="49"/>
      <c r="C50" s="49"/>
      <c r="D50" s="49"/>
      <c r="E50" s="50"/>
      <c r="F50" s="49"/>
      <c r="G50" s="51"/>
      <c r="H50" s="51"/>
      <c r="I50" s="51"/>
      <c r="J50" s="51"/>
      <c r="K50" s="51"/>
      <c r="L50" s="51"/>
      <c r="M50" s="51"/>
      <c r="N50" s="51"/>
      <c r="O50" s="51"/>
      <c r="P50" s="52" t="str">
        <f>IF($A50="","",CHOOSE(Calc!$S$2,N(L50),N(M50),N(N50),N(O50)))</f>
        <v/>
      </c>
      <c r="Q50" s="53" t="str">
        <f>IF(OR($A50="",N(G50)=0,N(I50)=0),"",N(G50)/N(I50)*1000)</f>
        <v/>
      </c>
      <c r="R50" s="53" t="str">
        <f>IF(OR($A50="",N(G50)=0,N(J50)=0),"",N(G50)/N(J50))</f>
        <v/>
      </c>
      <c r="S50" s="53" t="str">
        <f>IF(OR($A50="",N(G50)=0,N(P50)=0),"",N(G50)/P50)</f>
        <v/>
      </c>
      <c r="T50" s="54" t="str">
        <f>IF(AND($A50="",COUNTA(B50:O50)=0),"",IF($A50="","Add the creator",IF(COUNTA(G50:O50)&gt;COUNT(G50:O50),"A number is saved as text",IF(B50="","Add the platform",IF(N(G50)=0,"Add the cost",IF(N(I50)=0,"Add impressions",IF(N(H50)&gt;N(I50),"Reach is above impressions","✓")))))))</f>
        <v/>
      </c>
    </row>
    <row r="51" spans="1:20" ht="20.100000000000001" customHeight="1">
      <c r="A51" s="49"/>
      <c r="B51" s="49"/>
      <c r="C51" s="49"/>
      <c r="D51" s="49"/>
      <c r="E51" s="50"/>
      <c r="F51" s="49"/>
      <c r="G51" s="51"/>
      <c r="H51" s="51"/>
      <c r="I51" s="51"/>
      <c r="J51" s="51"/>
      <c r="K51" s="51"/>
      <c r="L51" s="51"/>
      <c r="M51" s="51"/>
      <c r="N51" s="51"/>
      <c r="O51" s="51"/>
      <c r="P51" s="52" t="str">
        <f>IF($A51="","",CHOOSE(Calc!$S$2,N(L51),N(M51),N(N51),N(O51)))</f>
        <v/>
      </c>
      <c r="Q51" s="53" t="str">
        <f>IF(OR($A51="",N(G51)=0,N(I51)=0),"",N(G51)/N(I51)*1000)</f>
        <v/>
      </c>
      <c r="R51" s="53" t="str">
        <f>IF(OR($A51="",N(G51)=0,N(J51)=0),"",N(G51)/N(J51))</f>
        <v/>
      </c>
      <c r="S51" s="53" t="str">
        <f>IF(OR($A51="",N(G51)=0,N(P51)=0),"",N(G51)/P51)</f>
        <v/>
      </c>
      <c r="T51" s="54" t="str">
        <f>IF(AND($A51="",COUNTA(B51:O51)=0),"",IF($A51="","Add the creator",IF(COUNTA(G51:O51)&gt;COUNT(G51:O51),"A number is saved as text",IF(B51="","Add the platform",IF(N(G51)=0,"Add the cost",IF(N(I51)=0,"Add impressions",IF(N(H51)&gt;N(I51),"Reach is above impressions","✓")))))))</f>
        <v/>
      </c>
    </row>
    <row r="52" spans="1:20" ht="20.100000000000001" customHeight="1">
      <c r="A52" s="49"/>
      <c r="B52" s="49"/>
      <c r="C52" s="49"/>
      <c r="D52" s="49"/>
      <c r="E52" s="50"/>
      <c r="F52" s="49"/>
      <c r="G52" s="51"/>
      <c r="H52" s="51"/>
      <c r="I52" s="51"/>
      <c r="J52" s="51"/>
      <c r="K52" s="51"/>
      <c r="L52" s="51"/>
      <c r="M52" s="51"/>
      <c r="N52" s="51"/>
      <c r="O52" s="51"/>
      <c r="P52" s="52" t="str">
        <f>IF($A52="","",CHOOSE(Calc!$S$2,N(L52),N(M52),N(N52),N(O52)))</f>
        <v/>
      </c>
      <c r="Q52" s="53" t="str">
        <f>IF(OR($A52="",N(G52)=0,N(I52)=0),"",N(G52)/N(I52)*1000)</f>
        <v/>
      </c>
      <c r="R52" s="53" t="str">
        <f>IF(OR($A52="",N(G52)=0,N(J52)=0),"",N(G52)/N(J52))</f>
        <v/>
      </c>
      <c r="S52" s="53" t="str">
        <f>IF(OR($A52="",N(G52)=0,N(P52)=0),"",N(G52)/P52)</f>
        <v/>
      </c>
      <c r="T52" s="54" t="str">
        <f>IF(AND($A52="",COUNTA(B52:O52)=0),"",IF($A52="","Add the creator",IF(COUNTA(G52:O52)&gt;COUNT(G52:O52),"A number is saved as text",IF(B52="","Add the platform",IF(N(G52)=0,"Add the cost",IF(N(I52)=0,"Add impressions",IF(N(H52)&gt;N(I52),"Reach is above impressions","✓")))))))</f>
        <v/>
      </c>
    </row>
    <row r="53" spans="1:20" ht="20.100000000000001" customHeight="1">
      <c r="A53" s="49"/>
      <c r="B53" s="49"/>
      <c r="C53" s="49"/>
      <c r="D53" s="49"/>
      <c r="E53" s="50"/>
      <c r="F53" s="49"/>
      <c r="G53" s="51"/>
      <c r="H53" s="51"/>
      <c r="I53" s="51"/>
      <c r="J53" s="51"/>
      <c r="K53" s="51"/>
      <c r="L53" s="51"/>
      <c r="M53" s="51"/>
      <c r="N53" s="51"/>
      <c r="O53" s="51"/>
      <c r="P53" s="52" t="str">
        <f>IF($A53="","",CHOOSE(Calc!$S$2,N(L53),N(M53),N(N53),N(O53)))</f>
        <v/>
      </c>
      <c r="Q53" s="53" t="str">
        <f>IF(OR($A53="",N(G53)=0,N(I53)=0),"",N(G53)/N(I53)*1000)</f>
        <v/>
      </c>
      <c r="R53" s="53" t="str">
        <f>IF(OR($A53="",N(G53)=0,N(J53)=0),"",N(G53)/N(J53))</f>
        <v/>
      </c>
      <c r="S53" s="53" t="str">
        <f>IF(OR($A53="",N(G53)=0,N(P53)=0),"",N(G53)/P53)</f>
        <v/>
      </c>
      <c r="T53" s="54" t="str">
        <f>IF(AND($A53="",COUNTA(B53:O53)=0),"",IF($A53="","Add the creator",IF(COUNTA(G53:O53)&gt;COUNT(G53:O53),"A number is saved as text",IF(B53="","Add the platform",IF(N(G53)=0,"Add the cost",IF(N(I53)=0,"Add impressions",IF(N(H53)&gt;N(I53),"Reach is above impressions","✓")))))))</f>
        <v/>
      </c>
    </row>
    <row r="54" spans="1:20" ht="20.100000000000001" customHeight="1">
      <c r="A54" s="49"/>
      <c r="B54" s="49"/>
      <c r="C54" s="49"/>
      <c r="D54" s="49"/>
      <c r="E54" s="50"/>
      <c r="F54" s="49"/>
      <c r="G54" s="51"/>
      <c r="H54" s="51"/>
      <c r="I54" s="51"/>
      <c r="J54" s="51"/>
      <c r="K54" s="51"/>
      <c r="L54" s="51"/>
      <c r="M54" s="51"/>
      <c r="N54" s="51"/>
      <c r="O54" s="51"/>
      <c r="P54" s="52" t="str">
        <f>IF($A54="","",CHOOSE(Calc!$S$2,N(L54),N(M54),N(N54),N(O54)))</f>
        <v/>
      </c>
      <c r="Q54" s="53" t="str">
        <f>IF(OR($A54="",N(G54)=0,N(I54)=0),"",N(G54)/N(I54)*1000)</f>
        <v/>
      </c>
      <c r="R54" s="53" t="str">
        <f>IF(OR($A54="",N(G54)=0,N(J54)=0),"",N(G54)/N(J54))</f>
        <v/>
      </c>
      <c r="S54" s="53" t="str">
        <f>IF(OR($A54="",N(G54)=0,N(P54)=0),"",N(G54)/P54)</f>
        <v/>
      </c>
      <c r="T54" s="54" t="str">
        <f>IF(AND($A54="",COUNTA(B54:O54)=0),"",IF($A54="","Add the creator",IF(COUNTA(G54:O54)&gt;COUNT(G54:O54),"A number is saved as text",IF(B54="","Add the platform",IF(N(G54)=0,"Add the cost",IF(N(I54)=0,"Add impressions",IF(N(H54)&gt;N(I54),"Reach is above impressions","✓")))))))</f>
        <v/>
      </c>
    </row>
    <row r="55" spans="1:20" ht="20.100000000000001" customHeight="1">
      <c r="A55" s="49"/>
      <c r="B55" s="49"/>
      <c r="C55" s="49"/>
      <c r="D55" s="49"/>
      <c r="E55" s="50"/>
      <c r="F55" s="49"/>
      <c r="G55" s="51"/>
      <c r="H55" s="51"/>
      <c r="I55" s="51"/>
      <c r="J55" s="51"/>
      <c r="K55" s="51"/>
      <c r="L55" s="51"/>
      <c r="M55" s="51"/>
      <c r="N55" s="51"/>
      <c r="O55" s="51"/>
      <c r="P55" s="52" t="str">
        <f>IF($A55="","",CHOOSE(Calc!$S$2,N(L55),N(M55),N(N55),N(O55)))</f>
        <v/>
      </c>
      <c r="Q55" s="53" t="str">
        <f>IF(OR($A55="",N(G55)=0,N(I55)=0),"",N(G55)/N(I55)*1000)</f>
        <v/>
      </c>
      <c r="R55" s="53" t="str">
        <f>IF(OR($A55="",N(G55)=0,N(J55)=0),"",N(G55)/N(J55))</f>
        <v/>
      </c>
      <c r="S55" s="53" t="str">
        <f>IF(OR($A55="",N(G55)=0,N(P55)=0),"",N(G55)/P55)</f>
        <v/>
      </c>
      <c r="T55" s="54" t="str">
        <f>IF(AND($A55="",COUNTA(B55:O55)=0),"",IF($A55="","Add the creator",IF(COUNTA(G55:O55)&gt;COUNT(G55:O55),"A number is saved as text",IF(B55="","Add the platform",IF(N(G55)=0,"Add the cost",IF(N(I55)=0,"Add impressions",IF(N(H55)&gt;N(I55),"Reach is above impressions","✓")))))))</f>
        <v/>
      </c>
    </row>
    <row r="56" spans="1:20" ht="20.100000000000001" customHeight="1">
      <c r="A56" s="49"/>
      <c r="B56" s="49"/>
      <c r="C56" s="49"/>
      <c r="D56" s="49"/>
      <c r="E56" s="50"/>
      <c r="F56" s="49"/>
      <c r="G56" s="51"/>
      <c r="H56" s="51"/>
      <c r="I56" s="51"/>
      <c r="J56" s="51"/>
      <c r="K56" s="51"/>
      <c r="L56" s="51"/>
      <c r="M56" s="51"/>
      <c r="N56" s="51"/>
      <c r="O56" s="51"/>
      <c r="P56" s="52" t="str">
        <f>IF($A56="","",CHOOSE(Calc!$S$2,N(L56),N(M56),N(N56),N(O56)))</f>
        <v/>
      </c>
      <c r="Q56" s="53" t="str">
        <f>IF(OR($A56="",N(G56)=0,N(I56)=0),"",N(G56)/N(I56)*1000)</f>
        <v/>
      </c>
      <c r="R56" s="53" t="str">
        <f>IF(OR($A56="",N(G56)=0,N(J56)=0),"",N(G56)/N(J56))</f>
        <v/>
      </c>
      <c r="S56" s="53" t="str">
        <f>IF(OR($A56="",N(G56)=0,N(P56)=0),"",N(G56)/P56)</f>
        <v/>
      </c>
      <c r="T56" s="54" t="str">
        <f>IF(AND($A56="",COUNTA(B56:O56)=0),"",IF($A56="","Add the creator",IF(COUNTA(G56:O56)&gt;COUNT(G56:O56),"A number is saved as text",IF(B56="","Add the platform",IF(N(G56)=0,"Add the cost",IF(N(I56)=0,"Add impressions",IF(N(H56)&gt;N(I56),"Reach is above impressions","✓")))))))</f>
        <v/>
      </c>
    </row>
    <row r="57" spans="1:20" ht="20.100000000000001" customHeight="1">
      <c r="A57" s="49"/>
      <c r="B57" s="49"/>
      <c r="C57" s="49"/>
      <c r="D57" s="49"/>
      <c r="E57" s="50"/>
      <c r="F57" s="49"/>
      <c r="G57" s="51"/>
      <c r="H57" s="51"/>
      <c r="I57" s="51"/>
      <c r="J57" s="51"/>
      <c r="K57" s="51"/>
      <c r="L57" s="51"/>
      <c r="M57" s="51"/>
      <c r="N57" s="51"/>
      <c r="O57" s="51"/>
      <c r="P57" s="52" t="str">
        <f>IF($A57="","",CHOOSE(Calc!$S$2,N(L57),N(M57),N(N57),N(O57)))</f>
        <v/>
      </c>
      <c r="Q57" s="53" t="str">
        <f>IF(OR($A57="",N(G57)=0,N(I57)=0),"",N(G57)/N(I57)*1000)</f>
        <v/>
      </c>
      <c r="R57" s="53" t="str">
        <f>IF(OR($A57="",N(G57)=0,N(J57)=0),"",N(G57)/N(J57))</f>
        <v/>
      </c>
      <c r="S57" s="53" t="str">
        <f>IF(OR($A57="",N(G57)=0,N(P57)=0),"",N(G57)/P57)</f>
        <v/>
      </c>
      <c r="T57" s="54" t="str">
        <f>IF(AND($A57="",COUNTA(B57:O57)=0),"",IF($A57="","Add the creator",IF(COUNTA(G57:O57)&gt;COUNT(G57:O57),"A number is saved as text",IF(B57="","Add the platform",IF(N(G57)=0,"Add the cost",IF(N(I57)=0,"Add impressions",IF(N(H57)&gt;N(I57),"Reach is above impressions","✓")))))))</f>
        <v/>
      </c>
    </row>
    <row r="58" spans="1:20" ht="20.100000000000001" customHeight="1">
      <c r="A58" s="49"/>
      <c r="B58" s="49"/>
      <c r="C58" s="49"/>
      <c r="D58" s="49"/>
      <c r="E58" s="50"/>
      <c r="F58" s="49"/>
      <c r="G58" s="51"/>
      <c r="H58" s="51"/>
      <c r="I58" s="51"/>
      <c r="J58" s="51"/>
      <c r="K58" s="51"/>
      <c r="L58" s="51"/>
      <c r="M58" s="51"/>
      <c r="N58" s="51"/>
      <c r="O58" s="51"/>
      <c r="P58" s="52" t="str">
        <f>IF($A58="","",CHOOSE(Calc!$S$2,N(L58),N(M58),N(N58),N(O58)))</f>
        <v/>
      </c>
      <c r="Q58" s="53" t="str">
        <f>IF(OR($A58="",N(G58)=0,N(I58)=0),"",N(G58)/N(I58)*1000)</f>
        <v/>
      </c>
      <c r="R58" s="53" t="str">
        <f>IF(OR($A58="",N(G58)=0,N(J58)=0),"",N(G58)/N(J58))</f>
        <v/>
      </c>
      <c r="S58" s="53" t="str">
        <f>IF(OR($A58="",N(G58)=0,N(P58)=0),"",N(G58)/P58)</f>
        <v/>
      </c>
      <c r="T58" s="54" t="str">
        <f>IF(AND($A58="",COUNTA(B58:O58)=0),"",IF($A58="","Add the creator",IF(COUNTA(G58:O58)&gt;COUNT(G58:O58),"A number is saved as text",IF(B58="","Add the platform",IF(N(G58)=0,"Add the cost",IF(N(I58)=0,"Add impressions",IF(N(H58)&gt;N(I58),"Reach is above impressions","✓")))))))</f>
        <v/>
      </c>
    </row>
    <row r="59" spans="1:20" ht="20.100000000000001" customHeight="1">
      <c r="A59" s="49"/>
      <c r="B59" s="49"/>
      <c r="C59" s="49"/>
      <c r="D59" s="49"/>
      <c r="E59" s="50"/>
      <c r="F59" s="49"/>
      <c r="G59" s="51"/>
      <c r="H59" s="51"/>
      <c r="I59" s="51"/>
      <c r="J59" s="51"/>
      <c r="K59" s="51"/>
      <c r="L59" s="51"/>
      <c r="M59" s="51"/>
      <c r="N59" s="51"/>
      <c r="O59" s="51"/>
      <c r="P59" s="52" t="str">
        <f>IF($A59="","",CHOOSE(Calc!$S$2,N(L59),N(M59),N(N59),N(O59)))</f>
        <v/>
      </c>
      <c r="Q59" s="53" t="str">
        <f>IF(OR($A59="",N(G59)=0,N(I59)=0),"",N(G59)/N(I59)*1000)</f>
        <v/>
      </c>
      <c r="R59" s="53" t="str">
        <f>IF(OR($A59="",N(G59)=0,N(J59)=0),"",N(G59)/N(J59))</f>
        <v/>
      </c>
      <c r="S59" s="53" t="str">
        <f>IF(OR($A59="",N(G59)=0,N(P59)=0),"",N(G59)/P59)</f>
        <v/>
      </c>
      <c r="T59" s="54" t="str">
        <f>IF(AND($A59="",COUNTA(B59:O59)=0),"",IF($A59="","Add the creator",IF(COUNTA(G59:O59)&gt;COUNT(G59:O59),"A number is saved as text",IF(B59="","Add the platform",IF(N(G59)=0,"Add the cost",IF(N(I59)=0,"Add impressions",IF(N(H59)&gt;N(I59),"Reach is above impressions","✓")))))))</f>
        <v/>
      </c>
    </row>
    <row r="60" spans="1:20" ht="20.100000000000001" customHeight="1">
      <c r="A60" s="49"/>
      <c r="B60" s="49"/>
      <c r="C60" s="49"/>
      <c r="D60" s="49"/>
      <c r="E60" s="50"/>
      <c r="F60" s="49"/>
      <c r="G60" s="51"/>
      <c r="H60" s="51"/>
      <c r="I60" s="51"/>
      <c r="J60" s="51"/>
      <c r="K60" s="51"/>
      <c r="L60" s="51"/>
      <c r="M60" s="51"/>
      <c r="N60" s="51"/>
      <c r="O60" s="51"/>
      <c r="P60" s="52" t="str">
        <f>IF($A60="","",CHOOSE(Calc!$S$2,N(L60),N(M60),N(N60),N(O60)))</f>
        <v/>
      </c>
      <c r="Q60" s="53" t="str">
        <f>IF(OR($A60="",N(G60)=0,N(I60)=0),"",N(G60)/N(I60)*1000)</f>
        <v/>
      </c>
      <c r="R60" s="53" t="str">
        <f>IF(OR($A60="",N(G60)=0,N(J60)=0),"",N(G60)/N(J60))</f>
        <v/>
      </c>
      <c r="S60" s="53" t="str">
        <f>IF(OR($A60="",N(G60)=0,N(P60)=0),"",N(G60)/P60)</f>
        <v/>
      </c>
      <c r="T60" s="54" t="str">
        <f>IF(AND($A60="",COUNTA(B60:O60)=0),"",IF($A60="","Add the creator",IF(COUNTA(G60:O60)&gt;COUNT(G60:O60),"A number is saved as text",IF(B60="","Add the platform",IF(N(G60)=0,"Add the cost",IF(N(I60)=0,"Add impressions",IF(N(H60)&gt;N(I60),"Reach is above impressions","✓")))))))</f>
        <v/>
      </c>
    </row>
    <row r="61" spans="1:20" ht="20.100000000000001" customHeight="1">
      <c r="A61" s="49"/>
      <c r="B61" s="49"/>
      <c r="C61" s="49"/>
      <c r="D61" s="49"/>
      <c r="E61" s="50"/>
      <c r="F61" s="49"/>
      <c r="G61" s="51"/>
      <c r="H61" s="51"/>
      <c r="I61" s="51"/>
      <c r="J61" s="51"/>
      <c r="K61" s="51"/>
      <c r="L61" s="51"/>
      <c r="M61" s="51"/>
      <c r="N61" s="51"/>
      <c r="O61" s="51"/>
      <c r="P61" s="52" t="str">
        <f>IF($A61="","",CHOOSE(Calc!$S$2,N(L61),N(M61),N(N61),N(O61)))</f>
        <v/>
      </c>
      <c r="Q61" s="53" t="str">
        <f>IF(OR($A61="",N(G61)=0,N(I61)=0),"",N(G61)/N(I61)*1000)</f>
        <v/>
      </c>
      <c r="R61" s="53" t="str">
        <f>IF(OR($A61="",N(G61)=0,N(J61)=0),"",N(G61)/N(J61))</f>
        <v/>
      </c>
      <c r="S61" s="53" t="str">
        <f>IF(OR($A61="",N(G61)=0,N(P61)=0),"",N(G61)/P61)</f>
        <v/>
      </c>
      <c r="T61" s="54" t="str">
        <f>IF(AND($A61="",COUNTA(B61:O61)=0),"",IF($A61="","Add the creator",IF(COUNTA(G61:O61)&gt;COUNT(G61:O61),"A number is saved as text",IF(B61="","Add the platform",IF(N(G61)=0,"Add the cost",IF(N(I61)=0,"Add impressions",IF(N(H61)&gt;N(I61),"Reach is above impressions","✓")))))))</f>
        <v/>
      </c>
    </row>
    <row r="62" spans="1:20" ht="20.100000000000001" customHeight="1">
      <c r="A62" s="49"/>
      <c r="B62" s="49"/>
      <c r="C62" s="49"/>
      <c r="D62" s="49"/>
      <c r="E62" s="50"/>
      <c r="F62" s="49"/>
      <c r="G62" s="51"/>
      <c r="H62" s="51"/>
      <c r="I62" s="51"/>
      <c r="J62" s="51"/>
      <c r="K62" s="51"/>
      <c r="L62" s="51"/>
      <c r="M62" s="51"/>
      <c r="N62" s="51"/>
      <c r="O62" s="51"/>
      <c r="P62" s="52" t="str">
        <f>IF($A62="","",CHOOSE(Calc!$S$2,N(L62),N(M62),N(N62),N(O62)))</f>
        <v/>
      </c>
      <c r="Q62" s="53" t="str">
        <f>IF(OR($A62="",N(G62)=0,N(I62)=0),"",N(G62)/N(I62)*1000)</f>
        <v/>
      </c>
      <c r="R62" s="53" t="str">
        <f>IF(OR($A62="",N(G62)=0,N(J62)=0),"",N(G62)/N(J62))</f>
        <v/>
      </c>
      <c r="S62" s="53" t="str">
        <f>IF(OR($A62="",N(G62)=0,N(P62)=0),"",N(G62)/P62)</f>
        <v/>
      </c>
      <c r="T62" s="54" t="str">
        <f>IF(AND($A62="",COUNTA(B62:O62)=0),"",IF($A62="","Add the creator",IF(COUNTA(G62:O62)&gt;COUNT(G62:O62),"A number is saved as text",IF(B62="","Add the platform",IF(N(G62)=0,"Add the cost",IF(N(I62)=0,"Add impressions",IF(N(H62)&gt;N(I62),"Reach is above impressions","✓")))))))</f>
        <v/>
      </c>
    </row>
    <row r="63" spans="1:20" ht="20.100000000000001" customHeight="1">
      <c r="A63" s="49"/>
      <c r="B63" s="49"/>
      <c r="C63" s="49"/>
      <c r="D63" s="49"/>
      <c r="E63" s="50"/>
      <c r="F63" s="49"/>
      <c r="G63" s="51"/>
      <c r="H63" s="51"/>
      <c r="I63" s="51"/>
      <c r="J63" s="51"/>
      <c r="K63" s="51"/>
      <c r="L63" s="51"/>
      <c r="M63" s="51"/>
      <c r="N63" s="51"/>
      <c r="O63" s="51"/>
      <c r="P63" s="52" t="str">
        <f>IF($A63="","",CHOOSE(Calc!$S$2,N(L63),N(M63),N(N63),N(O63)))</f>
        <v/>
      </c>
      <c r="Q63" s="53" t="str">
        <f>IF(OR($A63="",N(G63)=0,N(I63)=0),"",N(G63)/N(I63)*1000)</f>
        <v/>
      </c>
      <c r="R63" s="53" t="str">
        <f>IF(OR($A63="",N(G63)=0,N(J63)=0),"",N(G63)/N(J63))</f>
        <v/>
      </c>
      <c r="S63" s="53" t="str">
        <f>IF(OR($A63="",N(G63)=0,N(P63)=0),"",N(G63)/P63)</f>
        <v/>
      </c>
      <c r="T63" s="54" t="str">
        <f>IF(AND($A63="",COUNTA(B63:O63)=0),"",IF($A63="","Add the creator",IF(COUNTA(G63:O63)&gt;COUNT(G63:O63),"A number is saved as text",IF(B63="","Add the platform",IF(N(G63)=0,"Add the cost",IF(N(I63)=0,"Add impressions",IF(N(H63)&gt;N(I63),"Reach is above impressions","✓")))))))</f>
        <v/>
      </c>
    </row>
    <row r="64" spans="1:20" ht="20.100000000000001" customHeight="1">
      <c r="A64" s="49"/>
      <c r="B64" s="49"/>
      <c r="C64" s="49"/>
      <c r="D64" s="49"/>
      <c r="E64" s="50"/>
      <c r="F64" s="49"/>
      <c r="G64" s="51"/>
      <c r="H64" s="51"/>
      <c r="I64" s="51"/>
      <c r="J64" s="51"/>
      <c r="K64" s="51"/>
      <c r="L64" s="51"/>
      <c r="M64" s="51"/>
      <c r="N64" s="51"/>
      <c r="O64" s="51"/>
      <c r="P64" s="52" t="str">
        <f>IF($A64="","",CHOOSE(Calc!$S$2,N(L64),N(M64),N(N64),N(O64)))</f>
        <v/>
      </c>
      <c r="Q64" s="53" t="str">
        <f>IF(OR($A64="",N(G64)=0,N(I64)=0),"",N(G64)/N(I64)*1000)</f>
        <v/>
      </c>
      <c r="R64" s="53" t="str">
        <f>IF(OR($A64="",N(G64)=0,N(J64)=0),"",N(G64)/N(J64))</f>
        <v/>
      </c>
      <c r="S64" s="53" t="str">
        <f>IF(OR($A64="",N(G64)=0,N(P64)=0),"",N(G64)/P64)</f>
        <v/>
      </c>
      <c r="T64" s="54" t="str">
        <f>IF(AND($A64="",COUNTA(B64:O64)=0),"",IF($A64="","Add the creator",IF(COUNTA(G64:O64)&gt;COUNT(G64:O64),"A number is saved as text",IF(B64="","Add the platform",IF(N(G64)=0,"Add the cost",IF(N(I64)=0,"Add impressions",IF(N(H64)&gt;N(I64),"Reach is above impressions","✓")))))))</f>
        <v/>
      </c>
    </row>
    <row r="65" spans="1:20" ht="20.100000000000001" customHeight="1">
      <c r="A65" s="49"/>
      <c r="B65" s="49"/>
      <c r="C65" s="49"/>
      <c r="D65" s="49"/>
      <c r="E65" s="50"/>
      <c r="F65" s="49"/>
      <c r="G65" s="51"/>
      <c r="H65" s="51"/>
      <c r="I65" s="51"/>
      <c r="J65" s="51"/>
      <c r="K65" s="51"/>
      <c r="L65" s="51"/>
      <c r="M65" s="51"/>
      <c r="N65" s="51"/>
      <c r="O65" s="51"/>
      <c r="P65" s="52" t="str">
        <f>IF($A65="","",CHOOSE(Calc!$S$2,N(L65),N(M65),N(N65),N(O65)))</f>
        <v/>
      </c>
      <c r="Q65" s="53" t="str">
        <f>IF(OR($A65="",N(G65)=0,N(I65)=0),"",N(G65)/N(I65)*1000)</f>
        <v/>
      </c>
      <c r="R65" s="53" t="str">
        <f>IF(OR($A65="",N(G65)=0,N(J65)=0),"",N(G65)/N(J65))</f>
        <v/>
      </c>
      <c r="S65" s="53" t="str">
        <f>IF(OR($A65="",N(G65)=0,N(P65)=0),"",N(G65)/P65)</f>
        <v/>
      </c>
      <c r="T65" s="54" t="str">
        <f>IF(AND($A65="",COUNTA(B65:O65)=0),"",IF($A65="","Add the creator",IF(COUNTA(G65:O65)&gt;COUNT(G65:O65),"A number is saved as text",IF(B65="","Add the platform",IF(N(G65)=0,"Add the cost",IF(N(I65)=0,"Add impressions",IF(N(H65)&gt;N(I65),"Reach is above impressions","✓")))))))</f>
        <v/>
      </c>
    </row>
    <row r="66" spans="1:20" ht="20.100000000000001" customHeight="1">
      <c r="A66" s="49"/>
      <c r="B66" s="49"/>
      <c r="C66" s="49"/>
      <c r="D66" s="49"/>
      <c r="E66" s="50"/>
      <c r="F66" s="49"/>
      <c r="G66" s="51"/>
      <c r="H66" s="51"/>
      <c r="I66" s="51"/>
      <c r="J66" s="51"/>
      <c r="K66" s="51"/>
      <c r="L66" s="51"/>
      <c r="M66" s="51"/>
      <c r="N66" s="51"/>
      <c r="O66" s="51"/>
      <c r="P66" s="52" t="str">
        <f>IF($A66="","",CHOOSE(Calc!$S$2,N(L66),N(M66),N(N66),N(O66)))</f>
        <v/>
      </c>
      <c r="Q66" s="53" t="str">
        <f>IF(OR($A66="",N(G66)=0,N(I66)=0),"",N(G66)/N(I66)*1000)</f>
        <v/>
      </c>
      <c r="R66" s="53" t="str">
        <f>IF(OR($A66="",N(G66)=0,N(J66)=0),"",N(G66)/N(J66))</f>
        <v/>
      </c>
      <c r="S66" s="53" t="str">
        <f>IF(OR($A66="",N(G66)=0,N(P66)=0),"",N(G66)/P66)</f>
        <v/>
      </c>
      <c r="T66" s="54" t="str">
        <f>IF(AND($A66="",COUNTA(B66:O66)=0),"",IF($A66="","Add the creator",IF(COUNTA(G66:O66)&gt;COUNT(G66:O66),"A number is saved as text",IF(B66="","Add the platform",IF(N(G66)=0,"Add the cost",IF(N(I66)=0,"Add impressions",IF(N(H66)&gt;N(I66),"Reach is above impressions","✓")))))))</f>
        <v/>
      </c>
    </row>
    <row r="67" spans="1:20" ht="20.100000000000001" customHeight="1">
      <c r="A67" s="49"/>
      <c r="B67" s="49"/>
      <c r="C67" s="49"/>
      <c r="D67" s="49"/>
      <c r="E67" s="50"/>
      <c r="F67" s="49"/>
      <c r="G67" s="51"/>
      <c r="H67" s="51"/>
      <c r="I67" s="51"/>
      <c r="J67" s="51"/>
      <c r="K67" s="51"/>
      <c r="L67" s="51"/>
      <c r="M67" s="51"/>
      <c r="N67" s="51"/>
      <c r="O67" s="51"/>
      <c r="P67" s="52" t="str">
        <f>IF($A67="","",CHOOSE(Calc!$S$2,N(L67),N(M67),N(N67),N(O67)))</f>
        <v/>
      </c>
      <c r="Q67" s="53" t="str">
        <f>IF(OR($A67="",N(G67)=0,N(I67)=0),"",N(G67)/N(I67)*1000)</f>
        <v/>
      </c>
      <c r="R67" s="53" t="str">
        <f>IF(OR($A67="",N(G67)=0,N(J67)=0),"",N(G67)/N(J67))</f>
        <v/>
      </c>
      <c r="S67" s="53" t="str">
        <f>IF(OR($A67="",N(G67)=0,N(P67)=0),"",N(G67)/P67)</f>
        <v/>
      </c>
      <c r="T67" s="54" t="str">
        <f>IF(AND($A67="",COUNTA(B67:O67)=0),"",IF($A67="","Add the creator",IF(COUNTA(G67:O67)&gt;COUNT(G67:O67),"A number is saved as text",IF(B67="","Add the platform",IF(N(G67)=0,"Add the cost",IF(N(I67)=0,"Add impressions",IF(N(H67)&gt;N(I67),"Reach is above impressions","✓")))))))</f>
        <v/>
      </c>
    </row>
    <row r="68" spans="1:20" ht="20.100000000000001" customHeight="1">
      <c r="A68" s="49"/>
      <c r="B68" s="49"/>
      <c r="C68" s="49"/>
      <c r="D68" s="49"/>
      <c r="E68" s="50"/>
      <c r="F68" s="49"/>
      <c r="G68" s="51"/>
      <c r="H68" s="51"/>
      <c r="I68" s="51"/>
      <c r="J68" s="51"/>
      <c r="K68" s="51"/>
      <c r="L68" s="51"/>
      <c r="M68" s="51"/>
      <c r="N68" s="51"/>
      <c r="O68" s="51"/>
      <c r="P68" s="52" t="str">
        <f>IF($A68="","",CHOOSE(Calc!$S$2,N(L68),N(M68),N(N68),N(O68)))</f>
        <v/>
      </c>
      <c r="Q68" s="53" t="str">
        <f>IF(OR($A68="",N(G68)=0,N(I68)=0),"",N(G68)/N(I68)*1000)</f>
        <v/>
      </c>
      <c r="R68" s="53" t="str">
        <f>IF(OR($A68="",N(G68)=0,N(J68)=0),"",N(G68)/N(J68))</f>
        <v/>
      </c>
      <c r="S68" s="53" t="str">
        <f>IF(OR($A68="",N(G68)=0,N(P68)=0),"",N(G68)/P68)</f>
        <v/>
      </c>
      <c r="T68" s="54" t="str">
        <f>IF(AND($A68="",COUNTA(B68:O68)=0),"",IF($A68="","Add the creator",IF(COUNTA(G68:O68)&gt;COUNT(G68:O68),"A number is saved as text",IF(B68="","Add the platform",IF(N(G68)=0,"Add the cost",IF(N(I68)=0,"Add impressions",IF(N(H68)&gt;N(I68),"Reach is above impressions","✓")))))))</f>
        <v/>
      </c>
    </row>
    <row r="69" spans="1:20" ht="20.100000000000001" customHeight="1">
      <c r="A69" s="49"/>
      <c r="B69" s="49"/>
      <c r="C69" s="49"/>
      <c r="D69" s="49"/>
      <c r="E69" s="50"/>
      <c r="F69" s="49"/>
      <c r="G69" s="51"/>
      <c r="H69" s="51"/>
      <c r="I69" s="51"/>
      <c r="J69" s="51"/>
      <c r="K69" s="51"/>
      <c r="L69" s="51"/>
      <c r="M69" s="51"/>
      <c r="N69" s="51"/>
      <c r="O69" s="51"/>
      <c r="P69" s="52" t="str">
        <f>IF($A69="","",CHOOSE(Calc!$S$2,N(L69),N(M69),N(N69),N(O69)))</f>
        <v/>
      </c>
      <c r="Q69" s="53" t="str">
        <f>IF(OR($A69="",N(G69)=0,N(I69)=0),"",N(G69)/N(I69)*1000)</f>
        <v/>
      </c>
      <c r="R69" s="53" t="str">
        <f>IF(OR($A69="",N(G69)=0,N(J69)=0),"",N(G69)/N(J69))</f>
        <v/>
      </c>
      <c r="S69" s="53" t="str">
        <f>IF(OR($A69="",N(G69)=0,N(P69)=0),"",N(G69)/P69)</f>
        <v/>
      </c>
      <c r="T69" s="54" t="str">
        <f>IF(AND($A69="",COUNTA(B69:O69)=0),"",IF($A69="","Add the creator",IF(COUNTA(G69:O69)&gt;COUNT(G69:O69),"A number is saved as text",IF(B69="","Add the platform",IF(N(G69)=0,"Add the cost",IF(N(I69)=0,"Add impressions",IF(N(H69)&gt;N(I69),"Reach is above impressions","✓")))))))</f>
        <v/>
      </c>
    </row>
    <row r="70" spans="1:20" ht="20.100000000000001" customHeight="1">
      <c r="A70" s="49"/>
      <c r="B70" s="49"/>
      <c r="C70" s="49"/>
      <c r="D70" s="49"/>
      <c r="E70" s="50"/>
      <c r="F70" s="49"/>
      <c r="G70" s="51"/>
      <c r="H70" s="51"/>
      <c r="I70" s="51"/>
      <c r="J70" s="51"/>
      <c r="K70" s="51"/>
      <c r="L70" s="51"/>
      <c r="M70" s="51"/>
      <c r="N70" s="51"/>
      <c r="O70" s="51"/>
      <c r="P70" s="52" t="str">
        <f>IF($A70="","",CHOOSE(Calc!$S$2,N(L70),N(M70),N(N70),N(O70)))</f>
        <v/>
      </c>
      <c r="Q70" s="53" t="str">
        <f>IF(OR($A70="",N(G70)=0,N(I70)=0),"",N(G70)/N(I70)*1000)</f>
        <v/>
      </c>
      <c r="R70" s="53" t="str">
        <f>IF(OR($A70="",N(G70)=0,N(J70)=0),"",N(G70)/N(J70))</f>
        <v/>
      </c>
      <c r="S70" s="53" t="str">
        <f>IF(OR($A70="",N(G70)=0,N(P70)=0),"",N(G70)/P70)</f>
        <v/>
      </c>
      <c r="T70" s="54" t="str">
        <f>IF(AND($A70="",COUNTA(B70:O70)=0),"",IF($A70="","Add the creator",IF(COUNTA(G70:O70)&gt;COUNT(G70:O70),"A number is saved as text",IF(B70="","Add the platform",IF(N(G70)=0,"Add the cost",IF(N(I70)=0,"Add impressions",IF(N(H70)&gt;N(I70),"Reach is above impressions","✓")))))))</f>
        <v/>
      </c>
    </row>
    <row r="71" spans="1:20" ht="20.100000000000001" customHeight="1">
      <c r="A71" s="49"/>
      <c r="B71" s="49"/>
      <c r="C71" s="49"/>
      <c r="D71" s="49"/>
      <c r="E71" s="50"/>
      <c r="F71" s="49"/>
      <c r="G71" s="51"/>
      <c r="H71" s="51"/>
      <c r="I71" s="51"/>
      <c r="J71" s="51"/>
      <c r="K71" s="51"/>
      <c r="L71" s="51"/>
      <c r="M71" s="51"/>
      <c r="N71" s="51"/>
      <c r="O71" s="51"/>
      <c r="P71" s="52" t="str">
        <f>IF($A71="","",CHOOSE(Calc!$S$2,N(L71),N(M71),N(N71),N(O71)))</f>
        <v/>
      </c>
      <c r="Q71" s="53" t="str">
        <f>IF(OR($A71="",N(G71)=0,N(I71)=0),"",N(G71)/N(I71)*1000)</f>
        <v/>
      </c>
      <c r="R71" s="53" t="str">
        <f>IF(OR($A71="",N(G71)=0,N(J71)=0),"",N(G71)/N(J71))</f>
        <v/>
      </c>
      <c r="S71" s="53" t="str">
        <f>IF(OR($A71="",N(G71)=0,N(P71)=0),"",N(G71)/P71)</f>
        <v/>
      </c>
      <c r="T71" s="54" t="str">
        <f>IF(AND($A71="",COUNTA(B71:O71)=0),"",IF($A71="","Add the creator",IF(COUNTA(G71:O71)&gt;COUNT(G71:O71),"A number is saved as text",IF(B71="","Add the platform",IF(N(G71)=0,"Add the cost",IF(N(I71)=0,"Add impressions",IF(N(H71)&gt;N(I71),"Reach is above impressions","✓")))))))</f>
        <v/>
      </c>
    </row>
    <row r="72" spans="1:20" ht="20.100000000000001" customHeight="1">
      <c r="A72" s="49"/>
      <c r="B72" s="49"/>
      <c r="C72" s="49"/>
      <c r="D72" s="49"/>
      <c r="E72" s="50"/>
      <c r="F72" s="49"/>
      <c r="G72" s="51"/>
      <c r="H72" s="51"/>
      <c r="I72" s="51"/>
      <c r="J72" s="51"/>
      <c r="K72" s="51"/>
      <c r="L72" s="51"/>
      <c r="M72" s="51"/>
      <c r="N72" s="51"/>
      <c r="O72" s="51"/>
      <c r="P72" s="52" t="str">
        <f>IF($A72="","",CHOOSE(Calc!$S$2,N(L72),N(M72),N(N72),N(O72)))</f>
        <v/>
      </c>
      <c r="Q72" s="53" t="str">
        <f>IF(OR($A72="",N(G72)=0,N(I72)=0),"",N(G72)/N(I72)*1000)</f>
        <v/>
      </c>
      <c r="R72" s="53" t="str">
        <f>IF(OR($A72="",N(G72)=0,N(J72)=0),"",N(G72)/N(J72))</f>
        <v/>
      </c>
      <c r="S72" s="53" t="str">
        <f>IF(OR($A72="",N(G72)=0,N(P72)=0),"",N(G72)/P72)</f>
        <v/>
      </c>
      <c r="T72" s="54" t="str">
        <f>IF(AND($A72="",COUNTA(B72:O72)=0),"",IF($A72="","Add the creator",IF(COUNTA(G72:O72)&gt;COUNT(G72:O72),"A number is saved as text",IF(B72="","Add the platform",IF(N(G72)=0,"Add the cost",IF(N(I72)=0,"Add impressions",IF(N(H72)&gt;N(I72),"Reach is above impressions","✓")))))))</f>
        <v/>
      </c>
    </row>
    <row r="73" spans="1:20" ht="20.100000000000001" customHeight="1">
      <c r="A73" s="49"/>
      <c r="B73" s="49"/>
      <c r="C73" s="49"/>
      <c r="D73" s="49"/>
      <c r="E73" s="50"/>
      <c r="F73" s="49"/>
      <c r="G73" s="51"/>
      <c r="H73" s="51"/>
      <c r="I73" s="51"/>
      <c r="J73" s="51"/>
      <c r="K73" s="51"/>
      <c r="L73" s="51"/>
      <c r="M73" s="51"/>
      <c r="N73" s="51"/>
      <c r="O73" s="51"/>
      <c r="P73" s="52" t="str">
        <f>IF($A73="","",CHOOSE(Calc!$S$2,N(L73),N(M73),N(N73),N(O73)))</f>
        <v/>
      </c>
      <c r="Q73" s="53" t="str">
        <f>IF(OR($A73="",N(G73)=0,N(I73)=0),"",N(G73)/N(I73)*1000)</f>
        <v/>
      </c>
      <c r="R73" s="53" t="str">
        <f>IF(OR($A73="",N(G73)=0,N(J73)=0),"",N(G73)/N(J73))</f>
        <v/>
      </c>
      <c r="S73" s="53" t="str">
        <f>IF(OR($A73="",N(G73)=0,N(P73)=0),"",N(G73)/P73)</f>
        <v/>
      </c>
      <c r="T73" s="54" t="str">
        <f>IF(AND($A73="",COUNTA(B73:O73)=0),"",IF($A73="","Add the creator",IF(COUNTA(G73:O73)&gt;COUNT(G73:O73),"A number is saved as text",IF(B73="","Add the platform",IF(N(G73)=0,"Add the cost",IF(N(I73)=0,"Add impressions",IF(N(H73)&gt;N(I73),"Reach is above impressions","✓")))))))</f>
        <v/>
      </c>
    </row>
    <row r="74" spans="1:20" ht="20.100000000000001" customHeight="1">
      <c r="A74" s="49"/>
      <c r="B74" s="49"/>
      <c r="C74" s="49"/>
      <c r="D74" s="49"/>
      <c r="E74" s="50"/>
      <c r="F74" s="49"/>
      <c r="G74" s="51"/>
      <c r="H74" s="51"/>
      <c r="I74" s="51"/>
      <c r="J74" s="51"/>
      <c r="K74" s="51"/>
      <c r="L74" s="51"/>
      <c r="M74" s="51"/>
      <c r="N74" s="51"/>
      <c r="O74" s="51"/>
      <c r="P74" s="52" t="str">
        <f>IF($A74="","",CHOOSE(Calc!$S$2,N(L74),N(M74),N(N74),N(O74)))</f>
        <v/>
      </c>
      <c r="Q74" s="53" t="str">
        <f>IF(OR($A74="",N(G74)=0,N(I74)=0),"",N(G74)/N(I74)*1000)</f>
        <v/>
      </c>
      <c r="R74" s="53" t="str">
        <f>IF(OR($A74="",N(G74)=0,N(J74)=0),"",N(G74)/N(J74))</f>
        <v/>
      </c>
      <c r="S74" s="53" t="str">
        <f>IF(OR($A74="",N(G74)=0,N(P74)=0),"",N(G74)/P74)</f>
        <v/>
      </c>
      <c r="T74" s="54" t="str">
        <f>IF(AND($A74="",COUNTA(B74:O74)=0),"",IF($A74="","Add the creator",IF(COUNTA(G74:O74)&gt;COUNT(G74:O74),"A number is saved as text",IF(B74="","Add the platform",IF(N(G74)=0,"Add the cost",IF(N(I74)=0,"Add impressions",IF(N(H74)&gt;N(I74),"Reach is above impressions","✓")))))))</f>
        <v/>
      </c>
    </row>
    <row r="75" spans="1:20" ht="20.100000000000001" customHeight="1">
      <c r="A75" s="49"/>
      <c r="B75" s="49"/>
      <c r="C75" s="49"/>
      <c r="D75" s="49"/>
      <c r="E75" s="50"/>
      <c r="F75" s="49"/>
      <c r="G75" s="51"/>
      <c r="H75" s="51"/>
      <c r="I75" s="51"/>
      <c r="J75" s="51"/>
      <c r="K75" s="51"/>
      <c r="L75" s="51"/>
      <c r="M75" s="51"/>
      <c r="N75" s="51"/>
      <c r="O75" s="51"/>
      <c r="P75" s="52" t="str">
        <f>IF($A75="","",CHOOSE(Calc!$S$2,N(L75),N(M75),N(N75),N(O75)))</f>
        <v/>
      </c>
      <c r="Q75" s="53" t="str">
        <f>IF(OR($A75="",N(G75)=0,N(I75)=0),"",N(G75)/N(I75)*1000)</f>
        <v/>
      </c>
      <c r="R75" s="53" t="str">
        <f>IF(OR($A75="",N(G75)=0,N(J75)=0),"",N(G75)/N(J75))</f>
        <v/>
      </c>
      <c r="S75" s="53" t="str">
        <f>IF(OR($A75="",N(G75)=0,N(P75)=0),"",N(G75)/P75)</f>
        <v/>
      </c>
      <c r="T75" s="54" t="str">
        <f>IF(AND($A75="",COUNTA(B75:O75)=0),"",IF($A75="","Add the creator",IF(COUNTA(G75:O75)&gt;COUNT(G75:O75),"A number is saved as text",IF(B75="","Add the platform",IF(N(G75)=0,"Add the cost",IF(N(I75)=0,"Add impressions",IF(N(H75)&gt;N(I75),"Reach is above impressions","✓")))))))</f>
        <v/>
      </c>
    </row>
    <row r="76" spans="1:20" ht="20.100000000000001" customHeight="1">
      <c r="A76" s="49"/>
      <c r="B76" s="49"/>
      <c r="C76" s="49"/>
      <c r="D76" s="49"/>
      <c r="E76" s="50"/>
      <c r="F76" s="49"/>
      <c r="G76" s="51"/>
      <c r="H76" s="51"/>
      <c r="I76" s="51"/>
      <c r="J76" s="51"/>
      <c r="K76" s="51"/>
      <c r="L76" s="51"/>
      <c r="M76" s="51"/>
      <c r="N76" s="51"/>
      <c r="O76" s="51"/>
      <c r="P76" s="52" t="str">
        <f>IF($A76="","",CHOOSE(Calc!$S$2,N(L76),N(M76),N(N76),N(O76)))</f>
        <v/>
      </c>
      <c r="Q76" s="53" t="str">
        <f>IF(OR($A76="",N(G76)=0,N(I76)=0),"",N(G76)/N(I76)*1000)</f>
        <v/>
      </c>
      <c r="R76" s="53" t="str">
        <f>IF(OR($A76="",N(G76)=0,N(J76)=0),"",N(G76)/N(J76))</f>
        <v/>
      </c>
      <c r="S76" s="53" t="str">
        <f>IF(OR($A76="",N(G76)=0,N(P76)=0),"",N(G76)/P76)</f>
        <v/>
      </c>
      <c r="T76" s="54" t="str">
        <f>IF(AND($A76="",COUNTA(B76:O76)=0),"",IF($A76="","Add the creator",IF(COUNTA(G76:O76)&gt;COUNT(G76:O76),"A number is saved as text",IF(B76="","Add the platform",IF(N(G76)=0,"Add the cost",IF(N(I76)=0,"Add impressions",IF(N(H76)&gt;N(I76),"Reach is above impressions","✓")))))))</f>
        <v/>
      </c>
    </row>
    <row r="77" spans="1:20" ht="20.100000000000001" customHeight="1">
      <c r="A77" s="49"/>
      <c r="B77" s="49"/>
      <c r="C77" s="49"/>
      <c r="D77" s="49"/>
      <c r="E77" s="50"/>
      <c r="F77" s="49"/>
      <c r="G77" s="51"/>
      <c r="H77" s="51"/>
      <c r="I77" s="51"/>
      <c r="J77" s="51"/>
      <c r="K77" s="51"/>
      <c r="L77" s="51"/>
      <c r="M77" s="51"/>
      <c r="N77" s="51"/>
      <c r="O77" s="51"/>
      <c r="P77" s="52" t="str">
        <f>IF($A77="","",CHOOSE(Calc!$S$2,N(L77),N(M77),N(N77),N(O77)))</f>
        <v/>
      </c>
      <c r="Q77" s="53" t="str">
        <f>IF(OR($A77="",N(G77)=0,N(I77)=0),"",N(G77)/N(I77)*1000)</f>
        <v/>
      </c>
      <c r="R77" s="53" t="str">
        <f>IF(OR($A77="",N(G77)=0,N(J77)=0),"",N(G77)/N(J77))</f>
        <v/>
      </c>
      <c r="S77" s="53" t="str">
        <f>IF(OR($A77="",N(G77)=0,N(P77)=0),"",N(G77)/P77)</f>
        <v/>
      </c>
      <c r="T77" s="54" t="str">
        <f>IF(AND($A77="",COUNTA(B77:O77)=0),"",IF($A77="","Add the creator",IF(COUNTA(G77:O77)&gt;COUNT(G77:O77),"A number is saved as text",IF(B77="","Add the platform",IF(N(G77)=0,"Add the cost",IF(N(I77)=0,"Add impressions",IF(N(H77)&gt;N(I77),"Reach is above impressions","✓")))))))</f>
        <v/>
      </c>
    </row>
    <row r="78" spans="1:20" ht="20.100000000000001" customHeight="1">
      <c r="A78" s="49"/>
      <c r="B78" s="49"/>
      <c r="C78" s="49"/>
      <c r="D78" s="49"/>
      <c r="E78" s="50"/>
      <c r="F78" s="49"/>
      <c r="G78" s="51"/>
      <c r="H78" s="51"/>
      <c r="I78" s="51"/>
      <c r="J78" s="51"/>
      <c r="K78" s="51"/>
      <c r="L78" s="51"/>
      <c r="M78" s="51"/>
      <c r="N78" s="51"/>
      <c r="O78" s="51"/>
      <c r="P78" s="52" t="str">
        <f>IF($A78="","",CHOOSE(Calc!$S$2,N(L78),N(M78),N(N78),N(O78)))</f>
        <v/>
      </c>
      <c r="Q78" s="53" t="str">
        <f>IF(OR($A78="",N(G78)=0,N(I78)=0),"",N(G78)/N(I78)*1000)</f>
        <v/>
      </c>
      <c r="R78" s="53" t="str">
        <f>IF(OR($A78="",N(G78)=0,N(J78)=0),"",N(G78)/N(J78))</f>
        <v/>
      </c>
      <c r="S78" s="53" t="str">
        <f>IF(OR($A78="",N(G78)=0,N(P78)=0),"",N(G78)/P78)</f>
        <v/>
      </c>
      <c r="T78" s="54" t="str">
        <f>IF(AND($A78="",COUNTA(B78:O78)=0),"",IF($A78="","Add the creator",IF(COUNTA(G78:O78)&gt;COUNT(G78:O78),"A number is saved as text",IF(B78="","Add the platform",IF(N(G78)=0,"Add the cost",IF(N(I78)=0,"Add impressions",IF(N(H78)&gt;N(I78),"Reach is above impressions","✓")))))))</f>
        <v/>
      </c>
    </row>
    <row r="79" spans="1:20" ht="20.100000000000001" customHeight="1">
      <c r="A79" s="49"/>
      <c r="B79" s="49"/>
      <c r="C79" s="49"/>
      <c r="D79" s="49"/>
      <c r="E79" s="50"/>
      <c r="F79" s="49"/>
      <c r="G79" s="51"/>
      <c r="H79" s="51"/>
      <c r="I79" s="51"/>
      <c r="J79" s="51"/>
      <c r="K79" s="51"/>
      <c r="L79" s="51"/>
      <c r="M79" s="51"/>
      <c r="N79" s="51"/>
      <c r="O79" s="51"/>
      <c r="P79" s="52" t="str">
        <f>IF($A79="","",CHOOSE(Calc!$S$2,N(L79),N(M79),N(N79),N(O79)))</f>
        <v/>
      </c>
      <c r="Q79" s="53" t="str">
        <f>IF(OR($A79="",N(G79)=0,N(I79)=0),"",N(G79)/N(I79)*1000)</f>
        <v/>
      </c>
      <c r="R79" s="53" t="str">
        <f>IF(OR($A79="",N(G79)=0,N(J79)=0),"",N(G79)/N(J79))</f>
        <v/>
      </c>
      <c r="S79" s="53" t="str">
        <f>IF(OR($A79="",N(G79)=0,N(P79)=0),"",N(G79)/P79)</f>
        <v/>
      </c>
      <c r="T79" s="54" t="str">
        <f>IF(AND($A79="",COUNTA(B79:O79)=0),"",IF($A79="","Add the creator",IF(COUNTA(G79:O79)&gt;COUNT(G79:O79),"A number is saved as text",IF(B79="","Add the platform",IF(N(G79)=0,"Add the cost",IF(N(I79)=0,"Add impressions",IF(N(H79)&gt;N(I79),"Reach is above impressions","✓")))))))</f>
        <v/>
      </c>
    </row>
    <row r="80" spans="1:20" ht="20.100000000000001" customHeight="1">
      <c r="A80" s="49"/>
      <c r="B80" s="49"/>
      <c r="C80" s="49"/>
      <c r="D80" s="49"/>
      <c r="E80" s="50"/>
      <c r="F80" s="49"/>
      <c r="G80" s="51"/>
      <c r="H80" s="51"/>
      <c r="I80" s="51"/>
      <c r="J80" s="51"/>
      <c r="K80" s="51"/>
      <c r="L80" s="51"/>
      <c r="M80" s="51"/>
      <c r="N80" s="51"/>
      <c r="O80" s="51"/>
      <c r="P80" s="52" t="str">
        <f>IF($A80="","",CHOOSE(Calc!$S$2,N(L80),N(M80),N(N80),N(O80)))</f>
        <v/>
      </c>
      <c r="Q80" s="53" t="str">
        <f>IF(OR($A80="",N(G80)=0,N(I80)=0),"",N(G80)/N(I80)*1000)</f>
        <v/>
      </c>
      <c r="R80" s="53" t="str">
        <f>IF(OR($A80="",N(G80)=0,N(J80)=0),"",N(G80)/N(J80))</f>
        <v/>
      </c>
      <c r="S80" s="53" t="str">
        <f>IF(OR($A80="",N(G80)=0,N(P80)=0),"",N(G80)/P80)</f>
        <v/>
      </c>
      <c r="T80" s="54" t="str">
        <f>IF(AND($A80="",COUNTA(B80:O80)=0),"",IF($A80="","Add the creator",IF(COUNTA(G80:O80)&gt;COUNT(G80:O80),"A number is saved as text",IF(B80="","Add the platform",IF(N(G80)=0,"Add the cost",IF(N(I80)=0,"Add impressions",IF(N(H80)&gt;N(I80),"Reach is above impressions","✓")))))))</f>
        <v/>
      </c>
    </row>
    <row r="81" spans="1:20" ht="20.100000000000001" customHeight="1">
      <c r="A81" s="49"/>
      <c r="B81" s="49"/>
      <c r="C81" s="49"/>
      <c r="D81" s="49"/>
      <c r="E81" s="50"/>
      <c r="F81" s="49"/>
      <c r="G81" s="51"/>
      <c r="H81" s="51"/>
      <c r="I81" s="51"/>
      <c r="J81" s="51"/>
      <c r="K81" s="51"/>
      <c r="L81" s="51"/>
      <c r="M81" s="51"/>
      <c r="N81" s="51"/>
      <c r="O81" s="51"/>
      <c r="P81" s="52" t="str">
        <f>IF($A81="","",CHOOSE(Calc!$S$2,N(L81),N(M81),N(N81),N(O81)))</f>
        <v/>
      </c>
      <c r="Q81" s="53" t="str">
        <f>IF(OR($A81="",N(G81)=0,N(I81)=0),"",N(G81)/N(I81)*1000)</f>
        <v/>
      </c>
      <c r="R81" s="53" t="str">
        <f>IF(OR($A81="",N(G81)=0,N(J81)=0),"",N(G81)/N(J81))</f>
        <v/>
      </c>
      <c r="S81" s="53" t="str">
        <f>IF(OR($A81="",N(G81)=0,N(P81)=0),"",N(G81)/P81)</f>
        <v/>
      </c>
      <c r="T81" s="54" t="str">
        <f>IF(AND($A81="",COUNTA(B81:O81)=0),"",IF($A81="","Add the creator",IF(COUNTA(G81:O81)&gt;COUNT(G81:O81),"A number is saved as text",IF(B81="","Add the platform",IF(N(G81)=0,"Add the cost",IF(N(I81)=0,"Add impressions",IF(N(H81)&gt;N(I81),"Reach is above impressions","✓")))))))</f>
        <v/>
      </c>
    </row>
    <row r="82" spans="1:20" ht="20.100000000000001" customHeight="1">
      <c r="A82" s="49"/>
      <c r="B82" s="49"/>
      <c r="C82" s="49"/>
      <c r="D82" s="49"/>
      <c r="E82" s="50"/>
      <c r="F82" s="49"/>
      <c r="G82" s="51"/>
      <c r="H82" s="51"/>
      <c r="I82" s="51"/>
      <c r="J82" s="51"/>
      <c r="K82" s="51"/>
      <c r="L82" s="51"/>
      <c r="M82" s="51"/>
      <c r="N82" s="51"/>
      <c r="O82" s="51"/>
      <c r="P82" s="52" t="str">
        <f>IF($A82="","",CHOOSE(Calc!$S$2,N(L82),N(M82),N(N82),N(O82)))</f>
        <v/>
      </c>
      <c r="Q82" s="53" t="str">
        <f>IF(OR($A82="",N(G82)=0,N(I82)=0),"",N(G82)/N(I82)*1000)</f>
        <v/>
      </c>
      <c r="R82" s="53" t="str">
        <f>IF(OR($A82="",N(G82)=0,N(J82)=0),"",N(G82)/N(J82))</f>
        <v/>
      </c>
      <c r="S82" s="53" t="str">
        <f>IF(OR($A82="",N(G82)=0,N(P82)=0),"",N(G82)/P82)</f>
        <v/>
      </c>
      <c r="T82" s="54" t="str">
        <f>IF(AND($A82="",COUNTA(B82:O82)=0),"",IF($A82="","Add the creator",IF(COUNTA(G82:O82)&gt;COUNT(G82:O82),"A number is saved as text",IF(B82="","Add the platform",IF(N(G82)=0,"Add the cost",IF(N(I82)=0,"Add impressions",IF(N(H82)&gt;N(I82),"Reach is above impressions","✓")))))))</f>
        <v/>
      </c>
    </row>
    <row r="83" spans="1:20" ht="20.100000000000001" customHeight="1">
      <c r="A83" s="49"/>
      <c r="B83" s="49"/>
      <c r="C83" s="49"/>
      <c r="D83" s="49"/>
      <c r="E83" s="50"/>
      <c r="F83" s="49"/>
      <c r="G83" s="51"/>
      <c r="H83" s="51"/>
      <c r="I83" s="51"/>
      <c r="J83" s="51"/>
      <c r="K83" s="51"/>
      <c r="L83" s="51"/>
      <c r="M83" s="51"/>
      <c r="N83" s="51"/>
      <c r="O83" s="51"/>
      <c r="P83" s="52" t="str">
        <f>IF($A83="","",CHOOSE(Calc!$S$2,N(L83),N(M83),N(N83),N(O83)))</f>
        <v/>
      </c>
      <c r="Q83" s="53" t="str">
        <f>IF(OR($A83="",N(G83)=0,N(I83)=0),"",N(G83)/N(I83)*1000)</f>
        <v/>
      </c>
      <c r="R83" s="53" t="str">
        <f>IF(OR($A83="",N(G83)=0,N(J83)=0),"",N(G83)/N(J83))</f>
        <v/>
      </c>
      <c r="S83" s="53" t="str">
        <f>IF(OR($A83="",N(G83)=0,N(P83)=0),"",N(G83)/P83)</f>
        <v/>
      </c>
      <c r="T83" s="54" t="str">
        <f>IF(AND($A83="",COUNTA(B83:O83)=0),"",IF($A83="","Add the creator",IF(COUNTA(G83:O83)&gt;COUNT(G83:O83),"A number is saved as text",IF(B83="","Add the platform",IF(N(G83)=0,"Add the cost",IF(N(I83)=0,"Add impressions",IF(N(H83)&gt;N(I83),"Reach is above impressions","✓")))))))</f>
        <v/>
      </c>
    </row>
    <row r="84" spans="1:20" ht="20.100000000000001" customHeight="1">
      <c r="A84" s="49"/>
      <c r="B84" s="49"/>
      <c r="C84" s="49"/>
      <c r="D84" s="49"/>
      <c r="E84" s="50"/>
      <c r="F84" s="49"/>
      <c r="G84" s="51"/>
      <c r="H84" s="51"/>
      <c r="I84" s="51"/>
      <c r="J84" s="51"/>
      <c r="K84" s="51"/>
      <c r="L84" s="51"/>
      <c r="M84" s="51"/>
      <c r="N84" s="51"/>
      <c r="O84" s="51"/>
      <c r="P84" s="52" t="str">
        <f>IF($A84="","",CHOOSE(Calc!$S$2,N(L84),N(M84),N(N84),N(O84)))</f>
        <v/>
      </c>
      <c r="Q84" s="53" t="str">
        <f>IF(OR($A84="",N(G84)=0,N(I84)=0),"",N(G84)/N(I84)*1000)</f>
        <v/>
      </c>
      <c r="R84" s="53" t="str">
        <f>IF(OR($A84="",N(G84)=0,N(J84)=0),"",N(G84)/N(J84))</f>
        <v/>
      </c>
      <c r="S84" s="53" t="str">
        <f>IF(OR($A84="",N(G84)=0,N(P84)=0),"",N(G84)/P84)</f>
        <v/>
      </c>
      <c r="T84" s="54" t="str">
        <f>IF(AND($A84="",COUNTA(B84:O84)=0),"",IF($A84="","Add the creator",IF(COUNTA(G84:O84)&gt;COUNT(G84:O84),"A number is saved as text",IF(B84="","Add the platform",IF(N(G84)=0,"Add the cost",IF(N(I84)=0,"Add impressions",IF(N(H84)&gt;N(I84),"Reach is above impressions","✓")))))))</f>
        <v/>
      </c>
    </row>
    <row r="85" spans="1:20" ht="20.100000000000001" customHeight="1">
      <c r="A85" s="49"/>
      <c r="B85" s="49"/>
      <c r="C85" s="49"/>
      <c r="D85" s="49"/>
      <c r="E85" s="50"/>
      <c r="F85" s="49"/>
      <c r="G85" s="51"/>
      <c r="H85" s="51"/>
      <c r="I85" s="51"/>
      <c r="J85" s="51"/>
      <c r="K85" s="51"/>
      <c r="L85" s="51"/>
      <c r="M85" s="51"/>
      <c r="N85" s="51"/>
      <c r="O85" s="51"/>
      <c r="P85" s="52" t="str">
        <f>IF($A85="","",CHOOSE(Calc!$S$2,N(L85),N(M85),N(N85),N(O85)))</f>
        <v/>
      </c>
      <c r="Q85" s="53" t="str">
        <f>IF(OR($A85="",N(G85)=0,N(I85)=0),"",N(G85)/N(I85)*1000)</f>
        <v/>
      </c>
      <c r="R85" s="53" t="str">
        <f>IF(OR($A85="",N(G85)=0,N(J85)=0),"",N(G85)/N(J85))</f>
        <v/>
      </c>
      <c r="S85" s="53" t="str">
        <f>IF(OR($A85="",N(G85)=0,N(P85)=0),"",N(G85)/P85)</f>
        <v/>
      </c>
      <c r="T85" s="54" t="str">
        <f>IF(AND($A85="",COUNTA(B85:O85)=0),"",IF($A85="","Add the creator",IF(COUNTA(G85:O85)&gt;COUNT(G85:O85),"A number is saved as text",IF(B85="","Add the platform",IF(N(G85)=0,"Add the cost",IF(N(I85)=0,"Add impressions",IF(N(H85)&gt;N(I85),"Reach is above impressions","✓")))))))</f>
        <v/>
      </c>
    </row>
    <row r="86" spans="1:20" ht="20.100000000000001" customHeight="1">
      <c r="A86" s="49"/>
      <c r="B86" s="49"/>
      <c r="C86" s="49"/>
      <c r="D86" s="49"/>
      <c r="E86" s="50"/>
      <c r="F86" s="49"/>
      <c r="G86" s="51"/>
      <c r="H86" s="51"/>
      <c r="I86" s="51"/>
      <c r="J86" s="51"/>
      <c r="K86" s="51"/>
      <c r="L86" s="51"/>
      <c r="M86" s="51"/>
      <c r="N86" s="51"/>
      <c r="O86" s="51"/>
      <c r="P86" s="52" t="str">
        <f>IF($A86="","",CHOOSE(Calc!$S$2,N(L86),N(M86),N(N86),N(O86)))</f>
        <v/>
      </c>
      <c r="Q86" s="53" t="str">
        <f>IF(OR($A86="",N(G86)=0,N(I86)=0),"",N(G86)/N(I86)*1000)</f>
        <v/>
      </c>
      <c r="R86" s="53" t="str">
        <f>IF(OR($A86="",N(G86)=0,N(J86)=0),"",N(G86)/N(J86))</f>
        <v/>
      </c>
      <c r="S86" s="53" t="str">
        <f>IF(OR($A86="",N(G86)=0,N(P86)=0),"",N(G86)/P86)</f>
        <v/>
      </c>
      <c r="T86" s="54" t="str">
        <f>IF(AND($A86="",COUNTA(B86:O86)=0),"",IF($A86="","Add the creator",IF(COUNTA(G86:O86)&gt;COUNT(G86:O86),"A number is saved as text",IF(B86="","Add the platform",IF(N(G86)=0,"Add the cost",IF(N(I86)=0,"Add impressions",IF(N(H86)&gt;N(I86),"Reach is above impressions","✓")))))))</f>
        <v/>
      </c>
    </row>
    <row r="87" spans="1:20" ht="20.100000000000001" customHeight="1">
      <c r="A87" s="49"/>
      <c r="B87" s="49"/>
      <c r="C87" s="49"/>
      <c r="D87" s="49"/>
      <c r="E87" s="50"/>
      <c r="F87" s="49"/>
      <c r="G87" s="51"/>
      <c r="H87" s="51"/>
      <c r="I87" s="51"/>
      <c r="J87" s="51"/>
      <c r="K87" s="51"/>
      <c r="L87" s="51"/>
      <c r="M87" s="51"/>
      <c r="N87" s="51"/>
      <c r="O87" s="51"/>
      <c r="P87" s="52" t="str">
        <f>IF($A87="","",CHOOSE(Calc!$S$2,N(L87),N(M87),N(N87),N(O87)))</f>
        <v/>
      </c>
      <c r="Q87" s="53" t="str">
        <f>IF(OR($A87="",N(G87)=0,N(I87)=0),"",N(G87)/N(I87)*1000)</f>
        <v/>
      </c>
      <c r="R87" s="53" t="str">
        <f>IF(OR($A87="",N(G87)=0,N(J87)=0),"",N(G87)/N(J87))</f>
        <v/>
      </c>
      <c r="S87" s="53" t="str">
        <f>IF(OR($A87="",N(G87)=0,N(P87)=0),"",N(G87)/P87)</f>
        <v/>
      </c>
      <c r="T87" s="54" t="str">
        <f>IF(AND($A87="",COUNTA(B87:O87)=0),"",IF($A87="","Add the creator",IF(COUNTA(G87:O87)&gt;COUNT(G87:O87),"A number is saved as text",IF(B87="","Add the platform",IF(N(G87)=0,"Add the cost",IF(N(I87)=0,"Add impressions",IF(N(H87)&gt;N(I87),"Reach is above impressions","✓")))))))</f>
        <v/>
      </c>
    </row>
    <row r="88" spans="1:20" ht="20.100000000000001" customHeight="1">
      <c r="A88" s="49"/>
      <c r="B88" s="49"/>
      <c r="C88" s="49"/>
      <c r="D88" s="49"/>
      <c r="E88" s="50"/>
      <c r="F88" s="49"/>
      <c r="G88" s="51"/>
      <c r="H88" s="51"/>
      <c r="I88" s="51"/>
      <c r="J88" s="51"/>
      <c r="K88" s="51"/>
      <c r="L88" s="51"/>
      <c r="M88" s="51"/>
      <c r="N88" s="51"/>
      <c r="O88" s="51"/>
      <c r="P88" s="52" t="str">
        <f>IF($A88="","",CHOOSE(Calc!$S$2,N(L88),N(M88),N(N88),N(O88)))</f>
        <v/>
      </c>
      <c r="Q88" s="53" t="str">
        <f>IF(OR($A88="",N(G88)=0,N(I88)=0),"",N(G88)/N(I88)*1000)</f>
        <v/>
      </c>
      <c r="R88" s="53" t="str">
        <f>IF(OR($A88="",N(G88)=0,N(J88)=0),"",N(G88)/N(J88))</f>
        <v/>
      </c>
      <c r="S88" s="53" t="str">
        <f>IF(OR($A88="",N(G88)=0,N(P88)=0),"",N(G88)/P88)</f>
        <v/>
      </c>
      <c r="T88" s="54" t="str">
        <f>IF(AND($A88="",COUNTA(B88:O88)=0),"",IF($A88="","Add the creator",IF(COUNTA(G88:O88)&gt;COUNT(G88:O88),"A number is saved as text",IF(B88="","Add the platform",IF(N(G88)=0,"Add the cost",IF(N(I88)=0,"Add impressions",IF(N(H88)&gt;N(I88),"Reach is above impressions","✓")))))))</f>
        <v/>
      </c>
    </row>
    <row r="89" spans="1:20" ht="20.100000000000001" customHeight="1">
      <c r="A89" s="49"/>
      <c r="B89" s="49"/>
      <c r="C89" s="49"/>
      <c r="D89" s="49"/>
      <c r="E89" s="50"/>
      <c r="F89" s="49"/>
      <c r="G89" s="51"/>
      <c r="H89" s="51"/>
      <c r="I89" s="51"/>
      <c r="J89" s="51"/>
      <c r="K89" s="51"/>
      <c r="L89" s="51"/>
      <c r="M89" s="51"/>
      <c r="N89" s="51"/>
      <c r="O89" s="51"/>
      <c r="P89" s="52" t="str">
        <f>IF($A89="","",CHOOSE(Calc!$S$2,N(L89),N(M89),N(N89),N(O89)))</f>
        <v/>
      </c>
      <c r="Q89" s="53" t="str">
        <f>IF(OR($A89="",N(G89)=0,N(I89)=0),"",N(G89)/N(I89)*1000)</f>
        <v/>
      </c>
      <c r="R89" s="53" t="str">
        <f>IF(OR($A89="",N(G89)=0,N(J89)=0),"",N(G89)/N(J89))</f>
        <v/>
      </c>
      <c r="S89" s="53" t="str">
        <f>IF(OR($A89="",N(G89)=0,N(P89)=0),"",N(G89)/P89)</f>
        <v/>
      </c>
      <c r="T89" s="54" t="str">
        <f>IF(AND($A89="",COUNTA(B89:O89)=0),"",IF($A89="","Add the creator",IF(COUNTA(G89:O89)&gt;COUNT(G89:O89),"A number is saved as text",IF(B89="","Add the platform",IF(N(G89)=0,"Add the cost",IF(N(I89)=0,"Add impressions",IF(N(H89)&gt;N(I89),"Reach is above impressions","✓")))))))</f>
        <v/>
      </c>
    </row>
    <row r="90" spans="1:20" ht="20.100000000000001" customHeight="1">
      <c r="A90" s="49"/>
      <c r="B90" s="49"/>
      <c r="C90" s="49"/>
      <c r="D90" s="49"/>
      <c r="E90" s="50"/>
      <c r="F90" s="49"/>
      <c r="G90" s="51"/>
      <c r="H90" s="51"/>
      <c r="I90" s="51"/>
      <c r="J90" s="51"/>
      <c r="K90" s="51"/>
      <c r="L90" s="51"/>
      <c r="M90" s="51"/>
      <c r="N90" s="51"/>
      <c r="O90" s="51"/>
      <c r="P90" s="52" t="str">
        <f>IF($A90="","",CHOOSE(Calc!$S$2,N(L90),N(M90),N(N90),N(O90)))</f>
        <v/>
      </c>
      <c r="Q90" s="53" t="str">
        <f>IF(OR($A90="",N(G90)=0,N(I90)=0),"",N(G90)/N(I90)*1000)</f>
        <v/>
      </c>
      <c r="R90" s="53" t="str">
        <f>IF(OR($A90="",N(G90)=0,N(J90)=0),"",N(G90)/N(J90))</f>
        <v/>
      </c>
      <c r="S90" s="53" t="str">
        <f>IF(OR($A90="",N(G90)=0,N(P90)=0),"",N(G90)/P90)</f>
        <v/>
      </c>
      <c r="T90" s="54" t="str">
        <f>IF(AND($A90="",COUNTA(B90:O90)=0),"",IF($A90="","Add the creator",IF(COUNTA(G90:O90)&gt;COUNT(G90:O90),"A number is saved as text",IF(B90="","Add the platform",IF(N(G90)=0,"Add the cost",IF(N(I90)=0,"Add impressions",IF(N(H90)&gt;N(I90),"Reach is above impressions","✓")))))))</f>
        <v/>
      </c>
    </row>
    <row r="91" spans="1:20" ht="20.100000000000001" customHeight="1">
      <c r="A91" s="49"/>
      <c r="B91" s="49"/>
      <c r="C91" s="49"/>
      <c r="D91" s="49"/>
      <c r="E91" s="50"/>
      <c r="F91" s="49"/>
      <c r="G91" s="51"/>
      <c r="H91" s="51"/>
      <c r="I91" s="51"/>
      <c r="J91" s="51"/>
      <c r="K91" s="51"/>
      <c r="L91" s="51"/>
      <c r="M91" s="51"/>
      <c r="N91" s="51"/>
      <c r="O91" s="51"/>
      <c r="P91" s="52" t="str">
        <f>IF($A91="","",CHOOSE(Calc!$S$2,N(L91),N(M91),N(N91),N(O91)))</f>
        <v/>
      </c>
      <c r="Q91" s="53" t="str">
        <f>IF(OR($A91="",N(G91)=0,N(I91)=0),"",N(G91)/N(I91)*1000)</f>
        <v/>
      </c>
      <c r="R91" s="53" t="str">
        <f>IF(OR($A91="",N(G91)=0,N(J91)=0),"",N(G91)/N(J91))</f>
        <v/>
      </c>
      <c r="S91" s="53" t="str">
        <f>IF(OR($A91="",N(G91)=0,N(P91)=0),"",N(G91)/P91)</f>
        <v/>
      </c>
      <c r="T91" s="54" t="str">
        <f>IF(AND($A91="",COUNTA(B91:O91)=0),"",IF($A91="","Add the creator",IF(COUNTA(G91:O91)&gt;COUNT(G91:O91),"A number is saved as text",IF(B91="","Add the platform",IF(N(G91)=0,"Add the cost",IF(N(I91)=0,"Add impressions",IF(N(H91)&gt;N(I91),"Reach is above impressions","✓")))))))</f>
        <v/>
      </c>
    </row>
    <row r="92" spans="1:20" ht="20.100000000000001" customHeight="1">
      <c r="A92" s="49"/>
      <c r="B92" s="49"/>
      <c r="C92" s="49"/>
      <c r="D92" s="49"/>
      <c r="E92" s="50"/>
      <c r="F92" s="49"/>
      <c r="G92" s="51"/>
      <c r="H92" s="51"/>
      <c r="I92" s="51"/>
      <c r="J92" s="51"/>
      <c r="K92" s="51"/>
      <c r="L92" s="51"/>
      <c r="M92" s="51"/>
      <c r="N92" s="51"/>
      <c r="O92" s="51"/>
      <c r="P92" s="52" t="str">
        <f>IF($A92="","",CHOOSE(Calc!$S$2,N(L92),N(M92),N(N92),N(O92)))</f>
        <v/>
      </c>
      <c r="Q92" s="53" t="str">
        <f>IF(OR($A92="",N(G92)=0,N(I92)=0),"",N(G92)/N(I92)*1000)</f>
        <v/>
      </c>
      <c r="R92" s="53" t="str">
        <f>IF(OR($A92="",N(G92)=0,N(J92)=0),"",N(G92)/N(J92))</f>
        <v/>
      </c>
      <c r="S92" s="53" t="str">
        <f>IF(OR($A92="",N(G92)=0,N(P92)=0),"",N(G92)/P92)</f>
        <v/>
      </c>
      <c r="T92" s="54" t="str">
        <f>IF(AND($A92="",COUNTA(B92:O92)=0),"",IF($A92="","Add the creator",IF(COUNTA(G92:O92)&gt;COUNT(G92:O92),"A number is saved as text",IF(B92="","Add the platform",IF(N(G92)=0,"Add the cost",IF(N(I92)=0,"Add impressions",IF(N(H92)&gt;N(I92),"Reach is above impressions","✓")))))))</f>
        <v/>
      </c>
    </row>
    <row r="93" spans="1:20" ht="20.100000000000001" customHeight="1">
      <c r="A93" s="49"/>
      <c r="B93" s="49"/>
      <c r="C93" s="49"/>
      <c r="D93" s="49"/>
      <c r="E93" s="50"/>
      <c r="F93" s="49"/>
      <c r="G93" s="51"/>
      <c r="H93" s="51"/>
      <c r="I93" s="51"/>
      <c r="J93" s="51"/>
      <c r="K93" s="51"/>
      <c r="L93" s="51"/>
      <c r="M93" s="51"/>
      <c r="N93" s="51"/>
      <c r="O93" s="51"/>
      <c r="P93" s="52" t="str">
        <f>IF($A93="","",CHOOSE(Calc!$S$2,N(L93),N(M93),N(N93),N(O93)))</f>
        <v/>
      </c>
      <c r="Q93" s="53" t="str">
        <f>IF(OR($A93="",N(G93)=0,N(I93)=0),"",N(G93)/N(I93)*1000)</f>
        <v/>
      </c>
      <c r="R93" s="53" t="str">
        <f>IF(OR($A93="",N(G93)=0,N(J93)=0),"",N(G93)/N(J93))</f>
        <v/>
      </c>
      <c r="S93" s="53" t="str">
        <f>IF(OR($A93="",N(G93)=0,N(P93)=0),"",N(G93)/P93)</f>
        <v/>
      </c>
      <c r="T93" s="54" t="str">
        <f>IF(AND($A93="",COUNTA(B93:O93)=0),"",IF($A93="","Add the creator",IF(COUNTA(G93:O93)&gt;COUNT(G93:O93),"A number is saved as text",IF(B93="","Add the platform",IF(N(G93)=0,"Add the cost",IF(N(I93)=0,"Add impressions",IF(N(H93)&gt;N(I93),"Reach is above impressions","✓")))))))</f>
        <v/>
      </c>
    </row>
    <row r="94" spans="1:20" ht="20.100000000000001" customHeight="1">
      <c r="A94" s="49"/>
      <c r="B94" s="49"/>
      <c r="C94" s="49"/>
      <c r="D94" s="49"/>
      <c r="E94" s="50"/>
      <c r="F94" s="49"/>
      <c r="G94" s="51"/>
      <c r="H94" s="51"/>
      <c r="I94" s="51"/>
      <c r="J94" s="51"/>
      <c r="K94" s="51"/>
      <c r="L94" s="51"/>
      <c r="M94" s="51"/>
      <c r="N94" s="51"/>
      <c r="O94" s="51"/>
      <c r="P94" s="52" t="str">
        <f>IF($A94="","",CHOOSE(Calc!$S$2,N(L94),N(M94),N(N94),N(O94)))</f>
        <v/>
      </c>
      <c r="Q94" s="53" t="str">
        <f>IF(OR($A94="",N(G94)=0,N(I94)=0),"",N(G94)/N(I94)*1000)</f>
        <v/>
      </c>
      <c r="R94" s="53" t="str">
        <f>IF(OR($A94="",N(G94)=0,N(J94)=0),"",N(G94)/N(J94))</f>
        <v/>
      </c>
      <c r="S94" s="53" t="str">
        <f>IF(OR($A94="",N(G94)=0,N(P94)=0),"",N(G94)/P94)</f>
        <v/>
      </c>
      <c r="T94" s="54" t="str">
        <f>IF(AND($A94="",COUNTA(B94:O94)=0),"",IF($A94="","Add the creator",IF(COUNTA(G94:O94)&gt;COUNT(G94:O94),"A number is saved as text",IF(B94="","Add the platform",IF(N(G94)=0,"Add the cost",IF(N(I94)=0,"Add impressions",IF(N(H94)&gt;N(I94),"Reach is above impressions","✓")))))))</f>
        <v/>
      </c>
    </row>
    <row r="95" spans="1:20" ht="20.100000000000001" customHeight="1">
      <c r="A95" s="49"/>
      <c r="B95" s="49"/>
      <c r="C95" s="49"/>
      <c r="D95" s="49"/>
      <c r="E95" s="50"/>
      <c r="F95" s="49"/>
      <c r="G95" s="51"/>
      <c r="H95" s="51"/>
      <c r="I95" s="51"/>
      <c r="J95" s="51"/>
      <c r="K95" s="51"/>
      <c r="L95" s="51"/>
      <c r="M95" s="51"/>
      <c r="N95" s="51"/>
      <c r="O95" s="51"/>
      <c r="P95" s="52" t="str">
        <f>IF($A95="","",CHOOSE(Calc!$S$2,N(L95),N(M95),N(N95),N(O95)))</f>
        <v/>
      </c>
      <c r="Q95" s="53" t="str">
        <f>IF(OR($A95="",N(G95)=0,N(I95)=0),"",N(G95)/N(I95)*1000)</f>
        <v/>
      </c>
      <c r="R95" s="53" t="str">
        <f>IF(OR($A95="",N(G95)=0,N(J95)=0),"",N(G95)/N(J95))</f>
        <v/>
      </c>
      <c r="S95" s="53" t="str">
        <f>IF(OR($A95="",N(G95)=0,N(P95)=0),"",N(G95)/P95)</f>
        <v/>
      </c>
      <c r="T95" s="54" t="str">
        <f>IF(AND($A95="",COUNTA(B95:O95)=0),"",IF($A95="","Add the creator",IF(COUNTA(G95:O95)&gt;COUNT(G95:O95),"A number is saved as text",IF(B95="","Add the platform",IF(N(G95)=0,"Add the cost",IF(N(I95)=0,"Add impressions",IF(N(H95)&gt;N(I95),"Reach is above impressions","✓")))))))</f>
        <v/>
      </c>
    </row>
    <row r="96" spans="1:20" ht="20.100000000000001" customHeight="1">
      <c r="A96" s="49"/>
      <c r="B96" s="49"/>
      <c r="C96" s="49"/>
      <c r="D96" s="49"/>
      <c r="E96" s="50"/>
      <c r="F96" s="49"/>
      <c r="G96" s="51"/>
      <c r="H96" s="51"/>
      <c r="I96" s="51"/>
      <c r="J96" s="51"/>
      <c r="K96" s="51"/>
      <c r="L96" s="51"/>
      <c r="M96" s="51"/>
      <c r="N96" s="51"/>
      <c r="O96" s="51"/>
      <c r="P96" s="52" t="str">
        <f>IF($A96="","",CHOOSE(Calc!$S$2,N(L96),N(M96),N(N96),N(O96)))</f>
        <v/>
      </c>
      <c r="Q96" s="53" t="str">
        <f>IF(OR($A96="",N(G96)=0,N(I96)=0),"",N(G96)/N(I96)*1000)</f>
        <v/>
      </c>
      <c r="R96" s="53" t="str">
        <f>IF(OR($A96="",N(G96)=0,N(J96)=0),"",N(G96)/N(J96))</f>
        <v/>
      </c>
      <c r="S96" s="53" t="str">
        <f>IF(OR($A96="",N(G96)=0,N(P96)=0),"",N(G96)/P96)</f>
        <v/>
      </c>
      <c r="T96" s="54" t="str">
        <f>IF(AND($A96="",COUNTA(B96:O96)=0),"",IF($A96="","Add the creator",IF(COUNTA(G96:O96)&gt;COUNT(G96:O96),"A number is saved as text",IF(B96="","Add the platform",IF(N(G96)=0,"Add the cost",IF(N(I96)=0,"Add impressions",IF(N(H96)&gt;N(I96),"Reach is above impressions","✓")))))))</f>
        <v/>
      </c>
    </row>
    <row r="97" spans="1:20" ht="20.100000000000001" customHeight="1">
      <c r="A97" s="49"/>
      <c r="B97" s="49"/>
      <c r="C97" s="49"/>
      <c r="D97" s="49"/>
      <c r="E97" s="50"/>
      <c r="F97" s="49"/>
      <c r="G97" s="51"/>
      <c r="H97" s="51"/>
      <c r="I97" s="51"/>
      <c r="J97" s="51"/>
      <c r="K97" s="51"/>
      <c r="L97" s="51"/>
      <c r="M97" s="51"/>
      <c r="N97" s="51"/>
      <c r="O97" s="51"/>
      <c r="P97" s="52" t="str">
        <f>IF($A97="","",CHOOSE(Calc!$S$2,N(L97),N(M97),N(N97),N(O97)))</f>
        <v/>
      </c>
      <c r="Q97" s="53" t="str">
        <f>IF(OR($A97="",N(G97)=0,N(I97)=0),"",N(G97)/N(I97)*1000)</f>
        <v/>
      </c>
      <c r="R97" s="53" t="str">
        <f>IF(OR($A97="",N(G97)=0,N(J97)=0),"",N(G97)/N(J97))</f>
        <v/>
      </c>
      <c r="S97" s="53" t="str">
        <f>IF(OR($A97="",N(G97)=0,N(P97)=0),"",N(G97)/P97)</f>
        <v/>
      </c>
      <c r="T97" s="54" t="str">
        <f>IF(AND($A97="",COUNTA(B97:O97)=0),"",IF($A97="","Add the creator",IF(COUNTA(G97:O97)&gt;COUNT(G97:O97),"A number is saved as text",IF(B97="","Add the platform",IF(N(G97)=0,"Add the cost",IF(N(I97)=0,"Add impressions",IF(N(H97)&gt;N(I97),"Reach is above impressions","✓")))))))</f>
        <v/>
      </c>
    </row>
    <row r="98" spans="1:20" ht="20.100000000000001" customHeight="1">
      <c r="A98" s="49"/>
      <c r="B98" s="49"/>
      <c r="C98" s="49"/>
      <c r="D98" s="49"/>
      <c r="E98" s="50"/>
      <c r="F98" s="49"/>
      <c r="G98" s="51"/>
      <c r="H98" s="51"/>
      <c r="I98" s="51"/>
      <c r="J98" s="51"/>
      <c r="K98" s="51"/>
      <c r="L98" s="51"/>
      <c r="M98" s="51"/>
      <c r="N98" s="51"/>
      <c r="O98" s="51"/>
      <c r="P98" s="52" t="str">
        <f>IF($A98="","",CHOOSE(Calc!$S$2,N(L98),N(M98),N(N98),N(O98)))</f>
        <v/>
      </c>
      <c r="Q98" s="53" t="str">
        <f>IF(OR($A98="",N(G98)=0,N(I98)=0),"",N(G98)/N(I98)*1000)</f>
        <v/>
      </c>
      <c r="R98" s="53" t="str">
        <f>IF(OR($A98="",N(G98)=0,N(J98)=0),"",N(G98)/N(J98))</f>
        <v/>
      </c>
      <c r="S98" s="53" t="str">
        <f>IF(OR($A98="",N(G98)=0,N(P98)=0),"",N(G98)/P98)</f>
        <v/>
      </c>
      <c r="T98" s="54" t="str">
        <f>IF(AND($A98="",COUNTA(B98:O98)=0),"",IF($A98="","Add the creator",IF(COUNTA(G98:O98)&gt;COUNT(G98:O98),"A number is saved as text",IF(B98="","Add the platform",IF(N(G98)=0,"Add the cost",IF(N(I98)=0,"Add impressions",IF(N(H98)&gt;N(I98),"Reach is above impressions","✓")))))))</f>
        <v/>
      </c>
    </row>
    <row r="99" spans="1:20" ht="20.100000000000001" customHeight="1">
      <c r="A99" s="49"/>
      <c r="B99" s="49"/>
      <c r="C99" s="49"/>
      <c r="D99" s="49"/>
      <c r="E99" s="50"/>
      <c r="F99" s="49"/>
      <c r="G99" s="51"/>
      <c r="H99" s="51"/>
      <c r="I99" s="51"/>
      <c r="J99" s="51"/>
      <c r="K99" s="51"/>
      <c r="L99" s="51"/>
      <c r="M99" s="51"/>
      <c r="N99" s="51"/>
      <c r="O99" s="51"/>
      <c r="P99" s="52" t="str">
        <f>IF($A99="","",CHOOSE(Calc!$S$2,N(L99),N(M99),N(N99),N(O99)))</f>
        <v/>
      </c>
      <c r="Q99" s="53" t="str">
        <f>IF(OR($A99="",N(G99)=0,N(I99)=0),"",N(G99)/N(I99)*1000)</f>
        <v/>
      </c>
      <c r="R99" s="53" t="str">
        <f>IF(OR($A99="",N(G99)=0,N(J99)=0),"",N(G99)/N(J99))</f>
        <v/>
      </c>
      <c r="S99" s="53" t="str">
        <f>IF(OR($A99="",N(G99)=0,N(P99)=0),"",N(G99)/P99)</f>
        <v/>
      </c>
      <c r="T99" s="54" t="str">
        <f>IF(AND($A99="",COUNTA(B99:O99)=0),"",IF($A99="","Add the creator",IF(COUNTA(G99:O99)&gt;COUNT(G99:O99),"A number is saved as text",IF(B99="","Add the platform",IF(N(G99)=0,"Add the cost",IF(N(I99)=0,"Add impressions",IF(N(H99)&gt;N(I99),"Reach is above impressions","✓")))))))</f>
        <v/>
      </c>
    </row>
    <row r="100" spans="1:20" ht="20.100000000000001" customHeight="1">
      <c r="A100" s="49"/>
      <c r="B100" s="49"/>
      <c r="C100" s="49"/>
      <c r="D100" s="49"/>
      <c r="E100" s="50"/>
      <c r="F100" s="49"/>
      <c r="G100" s="51"/>
      <c r="H100" s="51"/>
      <c r="I100" s="51"/>
      <c r="J100" s="51"/>
      <c r="K100" s="51"/>
      <c r="L100" s="51"/>
      <c r="M100" s="51"/>
      <c r="N100" s="51"/>
      <c r="O100" s="51"/>
      <c r="P100" s="52" t="str">
        <f>IF($A100="","",CHOOSE(Calc!$S$2,N(L100),N(M100),N(N100),N(O100)))</f>
        <v/>
      </c>
      <c r="Q100" s="53" t="str">
        <f>IF(OR($A100="",N(G100)=0,N(I100)=0),"",N(G100)/N(I100)*1000)</f>
        <v/>
      </c>
      <c r="R100" s="53" t="str">
        <f>IF(OR($A100="",N(G100)=0,N(J100)=0),"",N(G100)/N(J100))</f>
        <v/>
      </c>
      <c r="S100" s="53" t="str">
        <f>IF(OR($A100="",N(G100)=0,N(P100)=0),"",N(G100)/P100)</f>
        <v/>
      </c>
      <c r="T100" s="54" t="str">
        <f>IF(AND($A100="",COUNTA(B100:O100)=0),"",IF($A100="","Add the creator",IF(COUNTA(G100:O100)&gt;COUNT(G100:O100),"A number is saved as text",IF(B100="","Add the platform",IF(N(G100)=0,"Add the cost",IF(N(I100)=0,"Add impressions",IF(N(H100)&gt;N(I100),"Reach is above impressions","✓")))))))</f>
        <v/>
      </c>
    </row>
    <row r="101" spans="1:20" ht="20.100000000000001" customHeight="1">
      <c r="A101" s="49"/>
      <c r="B101" s="49"/>
      <c r="C101" s="49"/>
      <c r="D101" s="49"/>
      <c r="E101" s="50"/>
      <c r="F101" s="49"/>
      <c r="G101" s="51"/>
      <c r="H101" s="51"/>
      <c r="I101" s="51"/>
      <c r="J101" s="51"/>
      <c r="K101" s="51"/>
      <c r="L101" s="51"/>
      <c r="M101" s="51"/>
      <c r="N101" s="51"/>
      <c r="O101" s="51"/>
      <c r="P101" s="52" t="str">
        <f>IF($A101="","",CHOOSE(Calc!$S$2,N(L101),N(M101),N(N101),N(O101)))</f>
        <v/>
      </c>
      <c r="Q101" s="53" t="str">
        <f>IF(OR($A101="",N(G101)=0,N(I101)=0),"",N(G101)/N(I101)*1000)</f>
        <v/>
      </c>
      <c r="R101" s="53" t="str">
        <f>IF(OR($A101="",N(G101)=0,N(J101)=0),"",N(G101)/N(J101))</f>
        <v/>
      </c>
      <c r="S101" s="53" t="str">
        <f>IF(OR($A101="",N(G101)=0,N(P101)=0),"",N(G101)/P101)</f>
        <v/>
      </c>
      <c r="T101" s="54" t="str">
        <f>IF(AND($A101="",COUNTA(B101:O101)=0),"",IF($A101="","Add the creator",IF(COUNTA(G101:O101)&gt;COUNT(G101:O101),"A number is saved as text",IF(B101="","Add the platform",IF(N(G101)=0,"Add the cost",IF(N(I101)=0,"Add impressions",IF(N(H101)&gt;N(I101),"Reach is above impressions","✓")))))))</f>
        <v/>
      </c>
    </row>
    <row r="102" spans="1:20" ht="20.100000000000001" customHeight="1">
      <c r="A102" s="49"/>
      <c r="B102" s="49"/>
      <c r="C102" s="49"/>
      <c r="D102" s="49"/>
      <c r="E102" s="50"/>
      <c r="F102" s="49"/>
      <c r="G102" s="51"/>
      <c r="H102" s="51"/>
      <c r="I102" s="51"/>
      <c r="J102" s="51"/>
      <c r="K102" s="51"/>
      <c r="L102" s="51"/>
      <c r="M102" s="51"/>
      <c r="N102" s="51"/>
      <c r="O102" s="51"/>
      <c r="P102" s="52" t="str">
        <f>IF($A102="","",CHOOSE(Calc!$S$2,N(L102),N(M102),N(N102),N(O102)))</f>
        <v/>
      </c>
      <c r="Q102" s="53" t="str">
        <f>IF(OR($A102="",N(G102)=0,N(I102)=0),"",N(G102)/N(I102)*1000)</f>
        <v/>
      </c>
      <c r="R102" s="53" t="str">
        <f>IF(OR($A102="",N(G102)=0,N(J102)=0),"",N(G102)/N(J102))</f>
        <v/>
      </c>
      <c r="S102" s="53" t="str">
        <f>IF(OR($A102="",N(G102)=0,N(P102)=0),"",N(G102)/P102)</f>
        <v/>
      </c>
      <c r="T102" s="54" t="str">
        <f>IF(AND($A102="",COUNTA(B102:O102)=0),"",IF($A102="","Add the creator",IF(COUNTA(G102:O102)&gt;COUNT(G102:O102),"A number is saved as text",IF(B102="","Add the platform",IF(N(G102)=0,"Add the cost",IF(N(I102)=0,"Add impressions",IF(N(H102)&gt;N(I102),"Reach is above impressions","✓")))))))</f>
        <v/>
      </c>
    </row>
    <row r="103" spans="1:20" ht="20.100000000000001" customHeight="1">
      <c r="A103" s="49"/>
      <c r="B103" s="49"/>
      <c r="C103" s="49"/>
      <c r="D103" s="49"/>
      <c r="E103" s="50"/>
      <c r="F103" s="49"/>
      <c r="G103" s="51"/>
      <c r="H103" s="51"/>
      <c r="I103" s="51"/>
      <c r="J103" s="51"/>
      <c r="K103" s="51"/>
      <c r="L103" s="51"/>
      <c r="M103" s="51"/>
      <c r="N103" s="51"/>
      <c r="O103" s="51"/>
      <c r="P103" s="52" t="str">
        <f>IF($A103="","",CHOOSE(Calc!$S$2,N(L103),N(M103),N(N103),N(O103)))</f>
        <v/>
      </c>
      <c r="Q103" s="53" t="str">
        <f>IF(OR($A103="",N(G103)=0,N(I103)=0),"",N(G103)/N(I103)*1000)</f>
        <v/>
      </c>
      <c r="R103" s="53" t="str">
        <f>IF(OR($A103="",N(G103)=0,N(J103)=0),"",N(G103)/N(J103))</f>
        <v/>
      </c>
      <c r="S103" s="53" t="str">
        <f>IF(OR($A103="",N(G103)=0,N(P103)=0),"",N(G103)/P103)</f>
        <v/>
      </c>
      <c r="T103" s="54" t="str">
        <f>IF(AND($A103="",COUNTA(B103:O103)=0),"",IF($A103="","Add the creator",IF(COUNTA(G103:O103)&gt;COUNT(G103:O103),"A number is saved as text",IF(B103="","Add the platform",IF(N(G103)=0,"Add the cost",IF(N(I103)=0,"Add impressions",IF(N(H103)&gt;N(I103),"Reach is above impressions","✓")))))))</f>
        <v/>
      </c>
    </row>
    <row r="104" spans="1:20" ht="20.100000000000001" customHeight="1">
      <c r="A104" s="49"/>
      <c r="B104" s="49"/>
      <c r="C104" s="49"/>
      <c r="D104" s="49"/>
      <c r="E104" s="50"/>
      <c r="F104" s="49"/>
      <c r="G104" s="51"/>
      <c r="H104" s="51"/>
      <c r="I104" s="51"/>
      <c r="J104" s="51"/>
      <c r="K104" s="51"/>
      <c r="L104" s="51"/>
      <c r="M104" s="51"/>
      <c r="N104" s="51"/>
      <c r="O104" s="51"/>
      <c r="P104" s="52" t="str">
        <f>IF($A104="","",CHOOSE(Calc!$S$2,N(L104),N(M104),N(N104),N(O104)))</f>
        <v/>
      </c>
      <c r="Q104" s="53" t="str">
        <f>IF(OR($A104="",N(G104)=0,N(I104)=0),"",N(G104)/N(I104)*1000)</f>
        <v/>
      </c>
      <c r="R104" s="53" t="str">
        <f>IF(OR($A104="",N(G104)=0,N(J104)=0),"",N(G104)/N(J104))</f>
        <v/>
      </c>
      <c r="S104" s="53" t="str">
        <f>IF(OR($A104="",N(G104)=0,N(P104)=0),"",N(G104)/P104)</f>
        <v/>
      </c>
      <c r="T104" s="54" t="str">
        <f>IF(AND($A104="",COUNTA(B104:O104)=0),"",IF($A104="","Add the creator",IF(COUNTA(G104:O104)&gt;COUNT(G104:O104),"A number is saved as text",IF(B104="","Add the platform",IF(N(G104)=0,"Add the cost",IF(N(I104)=0,"Add impressions",IF(N(H104)&gt;N(I104),"Reach is above impressions","✓")))))))</f>
        <v/>
      </c>
    </row>
    <row r="105" spans="1:20" ht="20.100000000000001" customHeight="1">
      <c r="A105" s="49"/>
      <c r="B105" s="49"/>
      <c r="C105" s="49"/>
      <c r="D105" s="49"/>
      <c r="E105" s="50"/>
      <c r="F105" s="49"/>
      <c r="G105" s="51"/>
      <c r="H105" s="51"/>
      <c r="I105" s="51"/>
      <c r="J105" s="51"/>
      <c r="K105" s="51"/>
      <c r="L105" s="51"/>
      <c r="M105" s="51"/>
      <c r="N105" s="51"/>
      <c r="O105" s="51"/>
      <c r="P105" s="52" t="str">
        <f>IF($A105="","",CHOOSE(Calc!$S$2,N(L105),N(M105),N(N105),N(O105)))</f>
        <v/>
      </c>
      <c r="Q105" s="53" t="str">
        <f>IF(OR($A105="",N(G105)=0,N(I105)=0),"",N(G105)/N(I105)*1000)</f>
        <v/>
      </c>
      <c r="R105" s="53" t="str">
        <f>IF(OR($A105="",N(G105)=0,N(J105)=0),"",N(G105)/N(J105))</f>
        <v/>
      </c>
      <c r="S105" s="53" t="str">
        <f>IF(OR($A105="",N(G105)=0,N(P105)=0),"",N(G105)/P105)</f>
        <v/>
      </c>
      <c r="T105" s="54" t="str">
        <f>IF(AND($A105="",COUNTA(B105:O105)=0),"",IF($A105="","Add the creator",IF(COUNTA(G105:O105)&gt;COUNT(G105:O105),"A number is saved as text",IF(B105="","Add the platform",IF(N(G105)=0,"Add the cost",IF(N(I105)=0,"Add impressions",IF(N(H105)&gt;N(I105),"Reach is above impressions","✓")))))))</f>
        <v/>
      </c>
    </row>
    <row r="106" spans="1:20" ht="20.100000000000001" customHeight="1">
      <c r="A106" s="49"/>
      <c r="B106" s="49"/>
      <c r="C106" s="49"/>
      <c r="D106" s="49"/>
      <c r="E106" s="50"/>
      <c r="F106" s="49"/>
      <c r="G106" s="51"/>
      <c r="H106" s="51"/>
      <c r="I106" s="51"/>
      <c r="J106" s="51"/>
      <c r="K106" s="51"/>
      <c r="L106" s="51"/>
      <c r="M106" s="51"/>
      <c r="N106" s="51"/>
      <c r="O106" s="51"/>
      <c r="P106" s="52" t="str">
        <f>IF($A106="","",CHOOSE(Calc!$S$2,N(L106),N(M106),N(N106),N(O106)))</f>
        <v/>
      </c>
      <c r="Q106" s="53" t="str">
        <f>IF(OR($A106="",N(G106)=0,N(I106)=0),"",N(G106)/N(I106)*1000)</f>
        <v/>
      </c>
      <c r="R106" s="53" t="str">
        <f>IF(OR($A106="",N(G106)=0,N(J106)=0),"",N(G106)/N(J106))</f>
        <v/>
      </c>
      <c r="S106" s="53" t="str">
        <f>IF(OR($A106="",N(G106)=0,N(P106)=0),"",N(G106)/P106)</f>
        <v/>
      </c>
      <c r="T106" s="54" t="str">
        <f>IF(AND($A106="",COUNTA(B106:O106)=0),"",IF($A106="","Add the creator",IF(COUNTA(G106:O106)&gt;COUNT(G106:O106),"A number is saved as text",IF(B106="","Add the platform",IF(N(G106)=0,"Add the cost",IF(N(I106)=0,"Add impressions",IF(N(H106)&gt;N(I106),"Reach is above impressions","✓")))))))</f>
        <v/>
      </c>
    </row>
    <row r="107" spans="1:20" ht="20.100000000000001" customHeight="1">
      <c r="A107" s="49"/>
      <c r="B107" s="49"/>
      <c r="C107" s="49"/>
      <c r="D107" s="49"/>
      <c r="E107" s="50"/>
      <c r="F107" s="49"/>
      <c r="G107" s="51"/>
      <c r="H107" s="51"/>
      <c r="I107" s="51"/>
      <c r="J107" s="51"/>
      <c r="K107" s="51"/>
      <c r="L107" s="51"/>
      <c r="M107" s="51"/>
      <c r="N107" s="51"/>
      <c r="O107" s="51"/>
      <c r="P107" s="52" t="str">
        <f>IF($A107="","",CHOOSE(Calc!$S$2,N(L107),N(M107),N(N107),N(O107)))</f>
        <v/>
      </c>
      <c r="Q107" s="53" t="str">
        <f>IF(OR($A107="",N(G107)=0,N(I107)=0),"",N(G107)/N(I107)*1000)</f>
        <v/>
      </c>
      <c r="R107" s="53" t="str">
        <f>IF(OR($A107="",N(G107)=0,N(J107)=0),"",N(G107)/N(J107))</f>
        <v/>
      </c>
      <c r="S107" s="53" t="str">
        <f>IF(OR($A107="",N(G107)=0,N(P107)=0),"",N(G107)/P107)</f>
        <v/>
      </c>
      <c r="T107" s="54" t="str">
        <f>IF(AND($A107="",COUNTA(B107:O107)=0),"",IF($A107="","Add the creator",IF(COUNTA(G107:O107)&gt;COUNT(G107:O107),"A number is saved as text",IF(B107="","Add the platform",IF(N(G107)=0,"Add the cost",IF(N(I107)=0,"Add impressions",IF(N(H107)&gt;N(I107),"Reach is above impressions","✓")))))))</f>
        <v/>
      </c>
    </row>
    <row r="108" spans="1:20" ht="20.100000000000001" customHeight="1">
      <c r="A108" s="49"/>
      <c r="B108" s="49"/>
      <c r="C108" s="49"/>
      <c r="D108" s="49"/>
      <c r="E108" s="50"/>
      <c r="F108" s="49"/>
      <c r="G108" s="51"/>
      <c r="H108" s="51"/>
      <c r="I108" s="51"/>
      <c r="J108" s="51"/>
      <c r="K108" s="51"/>
      <c r="L108" s="51"/>
      <c r="M108" s="51"/>
      <c r="N108" s="51"/>
      <c r="O108" s="51"/>
      <c r="P108" s="52" t="str">
        <f>IF($A108="","",CHOOSE(Calc!$S$2,N(L108),N(M108),N(N108),N(O108)))</f>
        <v/>
      </c>
      <c r="Q108" s="53" t="str">
        <f>IF(OR($A108="",N(G108)=0,N(I108)=0),"",N(G108)/N(I108)*1000)</f>
        <v/>
      </c>
      <c r="R108" s="53" t="str">
        <f>IF(OR($A108="",N(G108)=0,N(J108)=0),"",N(G108)/N(J108))</f>
        <v/>
      </c>
      <c r="S108" s="53" t="str">
        <f>IF(OR($A108="",N(G108)=0,N(P108)=0),"",N(G108)/P108)</f>
        <v/>
      </c>
      <c r="T108" s="54" t="str">
        <f>IF(AND($A108="",COUNTA(B108:O108)=0),"",IF($A108="","Add the creator",IF(COUNTA(G108:O108)&gt;COUNT(G108:O108),"A number is saved as text",IF(B108="","Add the platform",IF(N(G108)=0,"Add the cost",IF(N(I108)=0,"Add impressions",IF(N(H108)&gt;N(I108),"Reach is above impressions","✓")))))))</f>
        <v/>
      </c>
    </row>
    <row r="109" spans="1:20" ht="20.100000000000001" customHeight="1">
      <c r="A109" s="49"/>
      <c r="B109" s="49"/>
      <c r="C109" s="49"/>
      <c r="D109" s="49"/>
      <c r="E109" s="50"/>
      <c r="F109" s="49"/>
      <c r="G109" s="51"/>
      <c r="H109" s="51"/>
      <c r="I109" s="51"/>
      <c r="J109" s="51"/>
      <c r="K109" s="51"/>
      <c r="L109" s="51"/>
      <c r="M109" s="51"/>
      <c r="N109" s="51"/>
      <c r="O109" s="51"/>
      <c r="P109" s="52" t="str">
        <f>IF($A109="","",CHOOSE(Calc!$S$2,N(L109),N(M109),N(N109),N(O109)))</f>
        <v/>
      </c>
      <c r="Q109" s="53" t="str">
        <f>IF(OR($A109="",N(G109)=0,N(I109)=0),"",N(G109)/N(I109)*1000)</f>
        <v/>
      </c>
      <c r="R109" s="53" t="str">
        <f>IF(OR($A109="",N(G109)=0,N(J109)=0),"",N(G109)/N(J109))</f>
        <v/>
      </c>
      <c r="S109" s="53" t="str">
        <f>IF(OR($A109="",N(G109)=0,N(P109)=0),"",N(G109)/P109)</f>
        <v/>
      </c>
      <c r="T109" s="54" t="str">
        <f>IF(AND($A109="",COUNTA(B109:O109)=0),"",IF($A109="","Add the creator",IF(COUNTA(G109:O109)&gt;COUNT(G109:O109),"A number is saved as text",IF(B109="","Add the platform",IF(N(G109)=0,"Add the cost",IF(N(I109)=0,"Add impressions",IF(N(H109)&gt;N(I109),"Reach is above impressions","✓")))))))</f>
        <v/>
      </c>
    </row>
    <row r="110" spans="1:20" ht="20.100000000000001" customHeight="1">
      <c r="A110" s="49"/>
      <c r="B110" s="49"/>
      <c r="C110" s="49"/>
      <c r="D110" s="49"/>
      <c r="E110" s="50"/>
      <c r="F110" s="49"/>
      <c r="G110" s="51"/>
      <c r="H110" s="51"/>
      <c r="I110" s="51"/>
      <c r="J110" s="51"/>
      <c r="K110" s="51"/>
      <c r="L110" s="51"/>
      <c r="M110" s="51"/>
      <c r="N110" s="51"/>
      <c r="O110" s="51"/>
      <c r="P110" s="52" t="str">
        <f>IF($A110="","",CHOOSE(Calc!$S$2,N(L110),N(M110),N(N110),N(O110)))</f>
        <v/>
      </c>
      <c r="Q110" s="53" t="str">
        <f>IF(OR($A110="",N(G110)=0,N(I110)=0),"",N(G110)/N(I110)*1000)</f>
        <v/>
      </c>
      <c r="R110" s="53" t="str">
        <f>IF(OR($A110="",N(G110)=0,N(J110)=0),"",N(G110)/N(J110))</f>
        <v/>
      </c>
      <c r="S110" s="53" t="str">
        <f>IF(OR($A110="",N(G110)=0,N(P110)=0),"",N(G110)/P110)</f>
        <v/>
      </c>
      <c r="T110" s="54" t="str">
        <f>IF(AND($A110="",COUNTA(B110:O110)=0),"",IF($A110="","Add the creator",IF(COUNTA(G110:O110)&gt;COUNT(G110:O110),"A number is saved as text",IF(B110="","Add the platform",IF(N(G110)=0,"Add the cost",IF(N(I110)=0,"Add impressions",IF(N(H110)&gt;N(I110),"Reach is above impressions","✓")))))))</f>
        <v/>
      </c>
    </row>
    <row r="111" spans="1:20" ht="20.100000000000001" customHeight="1">
      <c r="A111" s="49"/>
      <c r="B111" s="49"/>
      <c r="C111" s="49"/>
      <c r="D111" s="49"/>
      <c r="E111" s="50"/>
      <c r="F111" s="49"/>
      <c r="G111" s="51"/>
      <c r="H111" s="51"/>
      <c r="I111" s="51"/>
      <c r="J111" s="51"/>
      <c r="K111" s="51"/>
      <c r="L111" s="51"/>
      <c r="M111" s="51"/>
      <c r="N111" s="51"/>
      <c r="O111" s="51"/>
      <c r="P111" s="52" t="str">
        <f>IF($A111="","",CHOOSE(Calc!$S$2,N(L111),N(M111),N(N111),N(O111)))</f>
        <v/>
      </c>
      <c r="Q111" s="53" t="str">
        <f>IF(OR($A111="",N(G111)=0,N(I111)=0),"",N(G111)/N(I111)*1000)</f>
        <v/>
      </c>
      <c r="R111" s="53" t="str">
        <f>IF(OR($A111="",N(G111)=0,N(J111)=0),"",N(G111)/N(J111))</f>
        <v/>
      </c>
      <c r="S111" s="53" t="str">
        <f>IF(OR($A111="",N(G111)=0,N(P111)=0),"",N(G111)/P111)</f>
        <v/>
      </c>
      <c r="T111" s="54" t="str">
        <f>IF(AND($A111="",COUNTA(B111:O111)=0),"",IF($A111="","Add the creator",IF(COUNTA(G111:O111)&gt;COUNT(G111:O111),"A number is saved as text",IF(B111="","Add the platform",IF(N(G111)=0,"Add the cost",IF(N(I111)=0,"Add impressions",IF(N(H111)&gt;N(I111),"Reach is above impressions","✓")))))))</f>
        <v/>
      </c>
    </row>
    <row r="112" spans="1:20" ht="20.100000000000001" customHeight="1">
      <c r="A112" s="49"/>
      <c r="B112" s="49"/>
      <c r="C112" s="49"/>
      <c r="D112" s="49"/>
      <c r="E112" s="50"/>
      <c r="F112" s="49"/>
      <c r="G112" s="51"/>
      <c r="H112" s="51"/>
      <c r="I112" s="51"/>
      <c r="J112" s="51"/>
      <c r="K112" s="51"/>
      <c r="L112" s="51"/>
      <c r="M112" s="51"/>
      <c r="N112" s="51"/>
      <c r="O112" s="51"/>
      <c r="P112" s="52" t="str">
        <f>IF($A112="","",CHOOSE(Calc!$S$2,N(L112),N(M112),N(N112),N(O112)))</f>
        <v/>
      </c>
      <c r="Q112" s="53" t="str">
        <f>IF(OR($A112="",N(G112)=0,N(I112)=0),"",N(G112)/N(I112)*1000)</f>
        <v/>
      </c>
      <c r="R112" s="53" t="str">
        <f>IF(OR($A112="",N(G112)=0,N(J112)=0),"",N(G112)/N(J112))</f>
        <v/>
      </c>
      <c r="S112" s="53" t="str">
        <f>IF(OR($A112="",N(G112)=0,N(P112)=0),"",N(G112)/P112)</f>
        <v/>
      </c>
      <c r="T112" s="54" t="str">
        <f>IF(AND($A112="",COUNTA(B112:O112)=0),"",IF($A112="","Add the creator",IF(COUNTA(G112:O112)&gt;COUNT(G112:O112),"A number is saved as text",IF(B112="","Add the platform",IF(N(G112)=0,"Add the cost",IF(N(I112)=0,"Add impressions",IF(N(H112)&gt;N(I112),"Reach is above impressions","✓")))))))</f>
        <v/>
      </c>
    </row>
    <row r="113" spans="1:20" ht="20.100000000000001" customHeight="1">
      <c r="A113" s="49"/>
      <c r="B113" s="49"/>
      <c r="C113" s="49"/>
      <c r="D113" s="49"/>
      <c r="E113" s="50"/>
      <c r="F113" s="49"/>
      <c r="G113" s="51"/>
      <c r="H113" s="51"/>
      <c r="I113" s="51"/>
      <c r="J113" s="51"/>
      <c r="K113" s="51"/>
      <c r="L113" s="51"/>
      <c r="M113" s="51"/>
      <c r="N113" s="51"/>
      <c r="O113" s="51"/>
      <c r="P113" s="52" t="str">
        <f>IF($A113="","",CHOOSE(Calc!$S$2,N(L113),N(M113),N(N113),N(O113)))</f>
        <v/>
      </c>
      <c r="Q113" s="53" t="str">
        <f>IF(OR($A113="",N(G113)=0,N(I113)=0),"",N(G113)/N(I113)*1000)</f>
        <v/>
      </c>
      <c r="R113" s="53" t="str">
        <f>IF(OR($A113="",N(G113)=0,N(J113)=0),"",N(G113)/N(J113))</f>
        <v/>
      </c>
      <c r="S113" s="53" t="str">
        <f>IF(OR($A113="",N(G113)=0,N(P113)=0),"",N(G113)/P113)</f>
        <v/>
      </c>
      <c r="T113" s="54" t="str">
        <f>IF(AND($A113="",COUNTA(B113:O113)=0),"",IF($A113="","Add the creator",IF(COUNTA(G113:O113)&gt;COUNT(G113:O113),"A number is saved as text",IF(B113="","Add the platform",IF(N(G113)=0,"Add the cost",IF(N(I113)=0,"Add impressions",IF(N(H113)&gt;N(I113),"Reach is above impressions","✓")))))))</f>
        <v/>
      </c>
    </row>
    <row r="114" spans="1:20" ht="20.100000000000001" customHeight="1">
      <c r="A114" s="49"/>
      <c r="B114" s="49"/>
      <c r="C114" s="49"/>
      <c r="D114" s="49"/>
      <c r="E114" s="50"/>
      <c r="F114" s="49"/>
      <c r="G114" s="51"/>
      <c r="H114" s="51"/>
      <c r="I114" s="51"/>
      <c r="J114" s="51"/>
      <c r="K114" s="51"/>
      <c r="L114" s="51"/>
      <c r="M114" s="51"/>
      <c r="N114" s="51"/>
      <c r="O114" s="51"/>
      <c r="P114" s="52" t="str">
        <f>IF($A114="","",CHOOSE(Calc!$S$2,N(L114),N(M114),N(N114),N(O114)))</f>
        <v/>
      </c>
      <c r="Q114" s="53" t="str">
        <f>IF(OR($A114="",N(G114)=0,N(I114)=0),"",N(G114)/N(I114)*1000)</f>
        <v/>
      </c>
      <c r="R114" s="53" t="str">
        <f>IF(OR($A114="",N(G114)=0,N(J114)=0),"",N(G114)/N(J114))</f>
        <v/>
      </c>
      <c r="S114" s="53" t="str">
        <f>IF(OR($A114="",N(G114)=0,N(P114)=0),"",N(G114)/P114)</f>
        <v/>
      </c>
      <c r="T114" s="54" t="str">
        <f>IF(AND($A114="",COUNTA(B114:O114)=0),"",IF($A114="","Add the creator",IF(COUNTA(G114:O114)&gt;COUNT(G114:O114),"A number is saved as text",IF(B114="","Add the platform",IF(N(G114)=0,"Add the cost",IF(N(I114)=0,"Add impressions",IF(N(H114)&gt;N(I114),"Reach is above impressions","✓")))))))</f>
        <v/>
      </c>
    </row>
    <row r="115" spans="1:20" ht="20.100000000000001" customHeight="1">
      <c r="A115" s="49"/>
      <c r="B115" s="49"/>
      <c r="C115" s="49"/>
      <c r="D115" s="49"/>
      <c r="E115" s="50"/>
      <c r="F115" s="49"/>
      <c r="G115" s="51"/>
      <c r="H115" s="51"/>
      <c r="I115" s="51"/>
      <c r="J115" s="51"/>
      <c r="K115" s="51"/>
      <c r="L115" s="51"/>
      <c r="M115" s="51"/>
      <c r="N115" s="51"/>
      <c r="O115" s="51"/>
      <c r="P115" s="52" t="str">
        <f>IF($A115="","",CHOOSE(Calc!$S$2,N(L115),N(M115),N(N115),N(O115)))</f>
        <v/>
      </c>
      <c r="Q115" s="53" t="str">
        <f>IF(OR($A115="",N(G115)=0,N(I115)=0),"",N(G115)/N(I115)*1000)</f>
        <v/>
      </c>
      <c r="R115" s="53" t="str">
        <f>IF(OR($A115="",N(G115)=0,N(J115)=0),"",N(G115)/N(J115))</f>
        <v/>
      </c>
      <c r="S115" s="53" t="str">
        <f>IF(OR($A115="",N(G115)=0,N(P115)=0),"",N(G115)/P115)</f>
        <v/>
      </c>
      <c r="T115" s="54" t="str">
        <f>IF(AND($A115="",COUNTA(B115:O115)=0),"",IF($A115="","Add the creator",IF(COUNTA(G115:O115)&gt;COUNT(G115:O115),"A number is saved as text",IF(B115="","Add the platform",IF(N(G115)=0,"Add the cost",IF(N(I115)=0,"Add impressions",IF(N(H115)&gt;N(I115),"Reach is above impressions","✓")))))))</f>
        <v/>
      </c>
    </row>
    <row r="116" spans="1:20" ht="20.100000000000001" customHeight="1">
      <c r="A116" s="49"/>
      <c r="B116" s="49"/>
      <c r="C116" s="49"/>
      <c r="D116" s="49"/>
      <c r="E116" s="50"/>
      <c r="F116" s="49"/>
      <c r="G116" s="51"/>
      <c r="H116" s="51"/>
      <c r="I116" s="51"/>
      <c r="J116" s="51"/>
      <c r="K116" s="51"/>
      <c r="L116" s="51"/>
      <c r="M116" s="51"/>
      <c r="N116" s="51"/>
      <c r="O116" s="51"/>
      <c r="P116" s="52" t="str">
        <f>IF($A116="","",CHOOSE(Calc!$S$2,N(L116),N(M116),N(N116),N(O116)))</f>
        <v/>
      </c>
      <c r="Q116" s="53" t="str">
        <f>IF(OR($A116="",N(G116)=0,N(I116)=0),"",N(G116)/N(I116)*1000)</f>
        <v/>
      </c>
      <c r="R116" s="53" t="str">
        <f>IF(OR($A116="",N(G116)=0,N(J116)=0),"",N(G116)/N(J116))</f>
        <v/>
      </c>
      <c r="S116" s="53" t="str">
        <f>IF(OR($A116="",N(G116)=0,N(P116)=0),"",N(G116)/P116)</f>
        <v/>
      </c>
      <c r="T116" s="54" t="str">
        <f>IF(AND($A116="",COUNTA(B116:O116)=0),"",IF($A116="","Add the creator",IF(COUNTA(G116:O116)&gt;COUNT(G116:O116),"A number is saved as text",IF(B116="","Add the platform",IF(N(G116)=0,"Add the cost",IF(N(I116)=0,"Add impressions",IF(N(H116)&gt;N(I116),"Reach is above impressions","✓")))))))</f>
        <v/>
      </c>
    </row>
    <row r="117" spans="1:20" ht="20.100000000000001" customHeight="1">
      <c r="A117" s="49"/>
      <c r="B117" s="49"/>
      <c r="C117" s="49"/>
      <c r="D117" s="49"/>
      <c r="E117" s="50"/>
      <c r="F117" s="49"/>
      <c r="G117" s="51"/>
      <c r="H117" s="51"/>
      <c r="I117" s="51"/>
      <c r="J117" s="51"/>
      <c r="K117" s="51"/>
      <c r="L117" s="51"/>
      <c r="M117" s="51"/>
      <c r="N117" s="51"/>
      <c r="O117" s="51"/>
      <c r="P117" s="52" t="str">
        <f>IF($A117="","",CHOOSE(Calc!$S$2,N(L117),N(M117),N(N117),N(O117)))</f>
        <v/>
      </c>
      <c r="Q117" s="53" t="str">
        <f>IF(OR($A117="",N(G117)=0,N(I117)=0),"",N(G117)/N(I117)*1000)</f>
        <v/>
      </c>
      <c r="R117" s="53" t="str">
        <f>IF(OR($A117="",N(G117)=0,N(J117)=0),"",N(G117)/N(J117))</f>
        <v/>
      </c>
      <c r="S117" s="53" t="str">
        <f>IF(OR($A117="",N(G117)=0,N(P117)=0),"",N(G117)/P117)</f>
        <v/>
      </c>
      <c r="T117" s="54" t="str">
        <f>IF(AND($A117="",COUNTA(B117:O117)=0),"",IF($A117="","Add the creator",IF(COUNTA(G117:O117)&gt;COUNT(G117:O117),"A number is saved as text",IF(B117="","Add the platform",IF(N(G117)=0,"Add the cost",IF(N(I117)=0,"Add impressions",IF(N(H117)&gt;N(I117),"Reach is above impressions","✓")))))))</f>
        <v/>
      </c>
    </row>
    <row r="118" spans="1:20" ht="20.100000000000001" customHeight="1">
      <c r="A118" s="49"/>
      <c r="B118" s="49"/>
      <c r="C118" s="49"/>
      <c r="D118" s="49"/>
      <c r="E118" s="50"/>
      <c r="F118" s="49"/>
      <c r="G118" s="51"/>
      <c r="H118" s="51"/>
      <c r="I118" s="51"/>
      <c r="J118" s="51"/>
      <c r="K118" s="51"/>
      <c r="L118" s="51"/>
      <c r="M118" s="51"/>
      <c r="N118" s="51"/>
      <c r="O118" s="51"/>
      <c r="P118" s="52" t="str">
        <f>IF($A118="","",CHOOSE(Calc!$S$2,N(L118),N(M118),N(N118),N(O118)))</f>
        <v/>
      </c>
      <c r="Q118" s="53" t="str">
        <f>IF(OR($A118="",N(G118)=0,N(I118)=0),"",N(G118)/N(I118)*1000)</f>
        <v/>
      </c>
      <c r="R118" s="53" t="str">
        <f>IF(OR($A118="",N(G118)=0,N(J118)=0),"",N(G118)/N(J118))</f>
        <v/>
      </c>
      <c r="S118" s="53" t="str">
        <f>IF(OR($A118="",N(G118)=0,N(P118)=0),"",N(G118)/P118)</f>
        <v/>
      </c>
      <c r="T118" s="54" t="str">
        <f>IF(AND($A118="",COUNTA(B118:O118)=0),"",IF($A118="","Add the creator",IF(COUNTA(G118:O118)&gt;COUNT(G118:O118),"A number is saved as text",IF(B118="","Add the platform",IF(N(G118)=0,"Add the cost",IF(N(I118)=0,"Add impressions",IF(N(H118)&gt;N(I118),"Reach is above impressions","✓")))))))</f>
        <v/>
      </c>
    </row>
    <row r="119" spans="1:20" ht="20.100000000000001" customHeight="1">
      <c r="A119" s="49"/>
      <c r="B119" s="49"/>
      <c r="C119" s="49"/>
      <c r="D119" s="49"/>
      <c r="E119" s="50"/>
      <c r="F119" s="49"/>
      <c r="G119" s="51"/>
      <c r="H119" s="51"/>
      <c r="I119" s="51"/>
      <c r="J119" s="51"/>
      <c r="K119" s="51"/>
      <c r="L119" s="51"/>
      <c r="M119" s="51"/>
      <c r="N119" s="51"/>
      <c r="O119" s="51"/>
      <c r="P119" s="52" t="str">
        <f>IF($A119="","",CHOOSE(Calc!$S$2,N(L119),N(M119),N(N119),N(O119)))</f>
        <v/>
      </c>
      <c r="Q119" s="53" t="str">
        <f>IF(OR($A119="",N(G119)=0,N(I119)=0),"",N(G119)/N(I119)*1000)</f>
        <v/>
      </c>
      <c r="R119" s="53" t="str">
        <f>IF(OR($A119="",N(G119)=0,N(J119)=0),"",N(G119)/N(J119))</f>
        <v/>
      </c>
      <c r="S119" s="53" t="str">
        <f>IF(OR($A119="",N(G119)=0,N(P119)=0),"",N(G119)/P119)</f>
        <v/>
      </c>
      <c r="T119" s="54" t="str">
        <f>IF(AND($A119="",COUNTA(B119:O119)=0),"",IF($A119="","Add the creator",IF(COUNTA(G119:O119)&gt;COUNT(G119:O119),"A number is saved as text",IF(B119="","Add the platform",IF(N(G119)=0,"Add the cost",IF(N(I119)=0,"Add impressions",IF(N(H119)&gt;N(I119),"Reach is above impressions","✓")))))))</f>
        <v/>
      </c>
    </row>
    <row r="120" spans="1:20" ht="20.100000000000001" customHeight="1">
      <c r="A120" s="49"/>
      <c r="B120" s="49"/>
      <c r="C120" s="49"/>
      <c r="D120" s="49"/>
      <c r="E120" s="50"/>
      <c r="F120" s="49"/>
      <c r="G120" s="51"/>
      <c r="H120" s="51"/>
      <c r="I120" s="51"/>
      <c r="J120" s="51"/>
      <c r="K120" s="51"/>
      <c r="L120" s="51"/>
      <c r="M120" s="51"/>
      <c r="N120" s="51"/>
      <c r="O120" s="51"/>
      <c r="P120" s="52" t="str">
        <f>IF($A120="","",CHOOSE(Calc!$S$2,N(L120),N(M120),N(N120),N(O120)))</f>
        <v/>
      </c>
      <c r="Q120" s="53" t="str">
        <f>IF(OR($A120="",N(G120)=0,N(I120)=0),"",N(G120)/N(I120)*1000)</f>
        <v/>
      </c>
      <c r="R120" s="53" t="str">
        <f>IF(OR($A120="",N(G120)=0,N(J120)=0),"",N(G120)/N(J120))</f>
        <v/>
      </c>
      <c r="S120" s="53" t="str">
        <f>IF(OR($A120="",N(G120)=0,N(P120)=0),"",N(G120)/P120)</f>
        <v/>
      </c>
      <c r="T120" s="54" t="str">
        <f>IF(AND($A120="",COUNTA(B120:O120)=0),"",IF($A120="","Add the creator",IF(COUNTA(G120:O120)&gt;COUNT(G120:O120),"A number is saved as text",IF(B120="","Add the platform",IF(N(G120)=0,"Add the cost",IF(N(I120)=0,"Add impressions",IF(N(H120)&gt;N(I120),"Reach is above impressions","✓")))))))</f>
        <v/>
      </c>
    </row>
    <row r="121" spans="1:20" ht="20.100000000000001" customHeight="1">
      <c r="A121" s="49"/>
      <c r="B121" s="49"/>
      <c r="C121" s="49"/>
      <c r="D121" s="49"/>
      <c r="E121" s="50"/>
      <c r="F121" s="49"/>
      <c r="G121" s="51"/>
      <c r="H121" s="51"/>
      <c r="I121" s="51"/>
      <c r="J121" s="51"/>
      <c r="K121" s="51"/>
      <c r="L121" s="51"/>
      <c r="M121" s="51"/>
      <c r="N121" s="51"/>
      <c r="O121" s="51"/>
      <c r="P121" s="52" t="str">
        <f>IF($A121="","",CHOOSE(Calc!$S$2,N(L121),N(M121),N(N121),N(O121)))</f>
        <v/>
      </c>
      <c r="Q121" s="53" t="str">
        <f>IF(OR($A121="",N(G121)=0,N(I121)=0),"",N(G121)/N(I121)*1000)</f>
        <v/>
      </c>
      <c r="R121" s="53" t="str">
        <f>IF(OR($A121="",N(G121)=0,N(J121)=0),"",N(G121)/N(J121))</f>
        <v/>
      </c>
      <c r="S121" s="53" t="str">
        <f>IF(OR($A121="",N(G121)=0,N(P121)=0),"",N(G121)/P121)</f>
        <v/>
      </c>
      <c r="T121" s="54" t="str">
        <f>IF(AND($A121="",COUNTA(B121:O121)=0),"",IF($A121="","Add the creator",IF(COUNTA(G121:O121)&gt;COUNT(G121:O121),"A number is saved as text",IF(B121="","Add the platform",IF(N(G121)=0,"Add the cost",IF(N(I121)=0,"Add impressions",IF(N(H121)&gt;N(I121),"Reach is above impressions","✓")))))))</f>
        <v/>
      </c>
    </row>
    <row r="122" spans="1:20" ht="20.100000000000001" customHeight="1">
      <c r="A122" s="49"/>
      <c r="B122" s="49"/>
      <c r="C122" s="49"/>
      <c r="D122" s="49"/>
      <c r="E122" s="50"/>
      <c r="F122" s="49"/>
      <c r="G122" s="51"/>
      <c r="H122" s="51"/>
      <c r="I122" s="51"/>
      <c r="J122" s="51"/>
      <c r="K122" s="51"/>
      <c r="L122" s="51"/>
      <c r="M122" s="51"/>
      <c r="N122" s="51"/>
      <c r="O122" s="51"/>
      <c r="P122" s="52" t="str">
        <f>IF($A122="","",CHOOSE(Calc!$S$2,N(L122),N(M122),N(N122),N(O122)))</f>
        <v/>
      </c>
      <c r="Q122" s="53" t="str">
        <f>IF(OR($A122="",N(G122)=0,N(I122)=0),"",N(G122)/N(I122)*1000)</f>
        <v/>
      </c>
      <c r="R122" s="53" t="str">
        <f>IF(OR($A122="",N(G122)=0,N(J122)=0),"",N(G122)/N(J122))</f>
        <v/>
      </c>
      <c r="S122" s="53" t="str">
        <f>IF(OR($A122="",N(G122)=0,N(P122)=0),"",N(G122)/P122)</f>
        <v/>
      </c>
      <c r="T122" s="54" t="str">
        <f>IF(AND($A122="",COUNTA(B122:O122)=0),"",IF($A122="","Add the creator",IF(COUNTA(G122:O122)&gt;COUNT(G122:O122),"A number is saved as text",IF(B122="","Add the platform",IF(N(G122)=0,"Add the cost",IF(N(I122)=0,"Add impressions",IF(N(H122)&gt;N(I122),"Reach is above impressions","✓")))))))</f>
        <v/>
      </c>
    </row>
    <row r="123" spans="1:20" ht="20.100000000000001" customHeight="1">
      <c r="A123" s="49"/>
      <c r="B123" s="49"/>
      <c r="C123" s="49"/>
      <c r="D123" s="49"/>
      <c r="E123" s="50"/>
      <c r="F123" s="49"/>
      <c r="G123" s="51"/>
      <c r="H123" s="51"/>
      <c r="I123" s="51"/>
      <c r="J123" s="51"/>
      <c r="K123" s="51"/>
      <c r="L123" s="51"/>
      <c r="M123" s="51"/>
      <c r="N123" s="51"/>
      <c r="O123" s="51"/>
      <c r="P123" s="52" t="str">
        <f>IF($A123="","",CHOOSE(Calc!$S$2,N(L123),N(M123),N(N123),N(O123)))</f>
        <v/>
      </c>
      <c r="Q123" s="53" t="str">
        <f>IF(OR($A123="",N(G123)=0,N(I123)=0),"",N(G123)/N(I123)*1000)</f>
        <v/>
      </c>
      <c r="R123" s="53" t="str">
        <f>IF(OR($A123="",N(G123)=0,N(J123)=0),"",N(G123)/N(J123))</f>
        <v/>
      </c>
      <c r="S123" s="53" t="str">
        <f>IF(OR($A123="",N(G123)=0,N(P123)=0),"",N(G123)/P123)</f>
        <v/>
      </c>
      <c r="T123" s="54" t="str">
        <f>IF(AND($A123="",COUNTA(B123:O123)=0),"",IF($A123="","Add the creator",IF(COUNTA(G123:O123)&gt;COUNT(G123:O123),"A number is saved as text",IF(B123="","Add the platform",IF(N(G123)=0,"Add the cost",IF(N(I123)=0,"Add impressions",IF(N(H123)&gt;N(I123),"Reach is above impressions","✓")))))))</f>
        <v/>
      </c>
    </row>
    <row r="124" spans="1:20" ht="20.100000000000001" customHeight="1">
      <c r="A124" s="49"/>
      <c r="B124" s="49"/>
      <c r="C124" s="49"/>
      <c r="D124" s="49"/>
      <c r="E124" s="50"/>
      <c r="F124" s="49"/>
      <c r="G124" s="51"/>
      <c r="H124" s="51"/>
      <c r="I124" s="51"/>
      <c r="J124" s="51"/>
      <c r="K124" s="51"/>
      <c r="L124" s="51"/>
      <c r="M124" s="51"/>
      <c r="N124" s="51"/>
      <c r="O124" s="51"/>
      <c r="P124" s="52" t="str">
        <f>IF($A124="","",CHOOSE(Calc!$S$2,N(L124),N(M124),N(N124),N(O124)))</f>
        <v/>
      </c>
      <c r="Q124" s="53" t="str">
        <f>IF(OR($A124="",N(G124)=0,N(I124)=0),"",N(G124)/N(I124)*1000)</f>
        <v/>
      </c>
      <c r="R124" s="53" t="str">
        <f>IF(OR($A124="",N(G124)=0,N(J124)=0),"",N(G124)/N(J124))</f>
        <v/>
      </c>
      <c r="S124" s="53" t="str">
        <f>IF(OR($A124="",N(G124)=0,N(P124)=0),"",N(G124)/P124)</f>
        <v/>
      </c>
      <c r="T124" s="54" t="str">
        <f>IF(AND($A124="",COUNTA(B124:O124)=0),"",IF($A124="","Add the creator",IF(COUNTA(G124:O124)&gt;COUNT(G124:O124),"A number is saved as text",IF(B124="","Add the platform",IF(N(G124)=0,"Add the cost",IF(N(I124)=0,"Add impressions",IF(N(H124)&gt;N(I124),"Reach is above impressions","✓")))))))</f>
        <v/>
      </c>
    </row>
    <row r="125" spans="1:20" ht="20.100000000000001" customHeight="1">
      <c r="A125" s="49"/>
      <c r="B125" s="49"/>
      <c r="C125" s="49"/>
      <c r="D125" s="49"/>
      <c r="E125" s="50"/>
      <c r="F125" s="49"/>
      <c r="G125" s="51"/>
      <c r="H125" s="51"/>
      <c r="I125" s="51"/>
      <c r="J125" s="51"/>
      <c r="K125" s="51"/>
      <c r="L125" s="51"/>
      <c r="M125" s="51"/>
      <c r="N125" s="51"/>
      <c r="O125" s="51"/>
      <c r="P125" s="52" t="str">
        <f>IF($A125="","",CHOOSE(Calc!$S$2,N(L125),N(M125),N(N125),N(O125)))</f>
        <v/>
      </c>
      <c r="Q125" s="53" t="str">
        <f>IF(OR($A125="",N(G125)=0,N(I125)=0),"",N(G125)/N(I125)*1000)</f>
        <v/>
      </c>
      <c r="R125" s="53" t="str">
        <f>IF(OR($A125="",N(G125)=0,N(J125)=0),"",N(G125)/N(J125))</f>
        <v/>
      </c>
      <c r="S125" s="53" t="str">
        <f>IF(OR($A125="",N(G125)=0,N(P125)=0),"",N(G125)/P125)</f>
        <v/>
      </c>
      <c r="T125" s="54" t="str">
        <f>IF(AND($A125="",COUNTA(B125:O125)=0),"",IF($A125="","Add the creator",IF(COUNTA(G125:O125)&gt;COUNT(G125:O125),"A number is saved as text",IF(B125="","Add the platform",IF(N(G125)=0,"Add the cost",IF(N(I125)=0,"Add impressions",IF(N(H125)&gt;N(I125),"Reach is above impressions","✓")))))))</f>
        <v/>
      </c>
    </row>
    <row r="126" spans="1:20" ht="20.100000000000001" customHeight="1">
      <c r="A126" s="49"/>
      <c r="B126" s="49"/>
      <c r="C126" s="49"/>
      <c r="D126" s="49"/>
      <c r="E126" s="50"/>
      <c r="F126" s="49"/>
      <c r="G126" s="51"/>
      <c r="H126" s="51"/>
      <c r="I126" s="51"/>
      <c r="J126" s="51"/>
      <c r="K126" s="51"/>
      <c r="L126" s="51"/>
      <c r="M126" s="51"/>
      <c r="N126" s="51"/>
      <c r="O126" s="51"/>
      <c r="P126" s="52" t="str">
        <f>IF($A126="","",CHOOSE(Calc!$S$2,N(L126),N(M126),N(N126),N(O126)))</f>
        <v/>
      </c>
      <c r="Q126" s="53" t="str">
        <f>IF(OR($A126="",N(G126)=0,N(I126)=0),"",N(G126)/N(I126)*1000)</f>
        <v/>
      </c>
      <c r="R126" s="53" t="str">
        <f>IF(OR($A126="",N(G126)=0,N(J126)=0),"",N(G126)/N(J126))</f>
        <v/>
      </c>
      <c r="S126" s="53" t="str">
        <f>IF(OR($A126="",N(G126)=0,N(P126)=0),"",N(G126)/P126)</f>
        <v/>
      </c>
      <c r="T126" s="54" t="str">
        <f>IF(AND($A126="",COUNTA(B126:O126)=0),"",IF($A126="","Add the creator",IF(COUNTA(G126:O126)&gt;COUNT(G126:O126),"A number is saved as text",IF(B126="","Add the platform",IF(N(G126)=0,"Add the cost",IF(N(I126)=0,"Add impressions",IF(N(H126)&gt;N(I126),"Reach is above impressions","✓")))))))</f>
        <v/>
      </c>
    </row>
    <row r="127" spans="1:20" ht="20.100000000000001" customHeight="1">
      <c r="A127" s="49"/>
      <c r="B127" s="49"/>
      <c r="C127" s="49"/>
      <c r="D127" s="49"/>
      <c r="E127" s="50"/>
      <c r="F127" s="49"/>
      <c r="G127" s="51"/>
      <c r="H127" s="51"/>
      <c r="I127" s="51"/>
      <c r="J127" s="51"/>
      <c r="K127" s="51"/>
      <c r="L127" s="51"/>
      <c r="M127" s="51"/>
      <c r="N127" s="51"/>
      <c r="O127" s="51"/>
      <c r="P127" s="52" t="str">
        <f>IF($A127="","",CHOOSE(Calc!$S$2,N(L127),N(M127),N(N127),N(O127)))</f>
        <v/>
      </c>
      <c r="Q127" s="53" t="str">
        <f>IF(OR($A127="",N(G127)=0,N(I127)=0),"",N(G127)/N(I127)*1000)</f>
        <v/>
      </c>
      <c r="R127" s="53" t="str">
        <f>IF(OR($A127="",N(G127)=0,N(J127)=0),"",N(G127)/N(J127))</f>
        <v/>
      </c>
      <c r="S127" s="53" t="str">
        <f>IF(OR($A127="",N(G127)=0,N(P127)=0),"",N(G127)/P127)</f>
        <v/>
      </c>
      <c r="T127" s="54" t="str">
        <f>IF(AND($A127="",COUNTA(B127:O127)=0),"",IF($A127="","Add the creator",IF(COUNTA(G127:O127)&gt;COUNT(G127:O127),"A number is saved as text",IF(B127="","Add the platform",IF(N(G127)=0,"Add the cost",IF(N(I127)=0,"Add impressions",IF(N(H127)&gt;N(I127),"Reach is above impressions","✓")))))))</f>
        <v/>
      </c>
    </row>
    <row r="128" spans="1:20" ht="20.100000000000001" customHeight="1">
      <c r="A128" s="49"/>
      <c r="B128" s="49"/>
      <c r="C128" s="49"/>
      <c r="D128" s="49"/>
      <c r="E128" s="50"/>
      <c r="F128" s="49"/>
      <c r="G128" s="51"/>
      <c r="H128" s="51"/>
      <c r="I128" s="51"/>
      <c r="J128" s="51"/>
      <c r="K128" s="51"/>
      <c r="L128" s="51"/>
      <c r="M128" s="51"/>
      <c r="N128" s="51"/>
      <c r="O128" s="51"/>
      <c r="P128" s="52" t="str">
        <f>IF($A128="","",CHOOSE(Calc!$S$2,N(L128),N(M128),N(N128),N(O128)))</f>
        <v/>
      </c>
      <c r="Q128" s="53" t="str">
        <f>IF(OR($A128="",N(G128)=0,N(I128)=0),"",N(G128)/N(I128)*1000)</f>
        <v/>
      </c>
      <c r="R128" s="53" t="str">
        <f>IF(OR($A128="",N(G128)=0,N(J128)=0),"",N(G128)/N(J128))</f>
        <v/>
      </c>
      <c r="S128" s="53" t="str">
        <f>IF(OR($A128="",N(G128)=0,N(P128)=0),"",N(G128)/P128)</f>
        <v/>
      </c>
      <c r="T128" s="54" t="str">
        <f>IF(AND($A128="",COUNTA(B128:O128)=0),"",IF($A128="","Add the creator",IF(COUNTA(G128:O128)&gt;COUNT(G128:O128),"A number is saved as text",IF(B128="","Add the platform",IF(N(G128)=0,"Add the cost",IF(N(I128)=0,"Add impressions",IF(N(H128)&gt;N(I128),"Reach is above impressions","✓")))))))</f>
        <v/>
      </c>
    </row>
    <row r="129" spans="1:20" ht="20.100000000000001" customHeight="1">
      <c r="A129" s="49"/>
      <c r="B129" s="49"/>
      <c r="C129" s="49"/>
      <c r="D129" s="49"/>
      <c r="E129" s="50"/>
      <c r="F129" s="49"/>
      <c r="G129" s="51"/>
      <c r="H129" s="51"/>
      <c r="I129" s="51"/>
      <c r="J129" s="51"/>
      <c r="K129" s="51"/>
      <c r="L129" s="51"/>
      <c r="M129" s="51"/>
      <c r="N129" s="51"/>
      <c r="O129" s="51"/>
      <c r="P129" s="52" t="str">
        <f>IF($A129="","",CHOOSE(Calc!$S$2,N(L129),N(M129),N(N129),N(O129)))</f>
        <v/>
      </c>
      <c r="Q129" s="53" t="str">
        <f>IF(OR($A129="",N(G129)=0,N(I129)=0),"",N(G129)/N(I129)*1000)</f>
        <v/>
      </c>
      <c r="R129" s="53" t="str">
        <f>IF(OR($A129="",N(G129)=0,N(J129)=0),"",N(G129)/N(J129))</f>
        <v/>
      </c>
      <c r="S129" s="53" t="str">
        <f>IF(OR($A129="",N(G129)=0,N(P129)=0),"",N(G129)/P129)</f>
        <v/>
      </c>
      <c r="T129" s="54" t="str">
        <f>IF(AND($A129="",COUNTA(B129:O129)=0),"",IF($A129="","Add the creator",IF(COUNTA(G129:O129)&gt;COUNT(G129:O129),"A number is saved as text",IF(B129="","Add the platform",IF(N(G129)=0,"Add the cost",IF(N(I129)=0,"Add impressions",IF(N(H129)&gt;N(I129),"Reach is above impressions","✓")))))))</f>
        <v/>
      </c>
    </row>
    <row r="130" spans="1:20" ht="20.100000000000001" customHeight="1">
      <c r="A130" s="49"/>
      <c r="B130" s="49"/>
      <c r="C130" s="49"/>
      <c r="D130" s="49"/>
      <c r="E130" s="50"/>
      <c r="F130" s="49"/>
      <c r="G130" s="51"/>
      <c r="H130" s="51"/>
      <c r="I130" s="51"/>
      <c r="J130" s="51"/>
      <c r="K130" s="51"/>
      <c r="L130" s="51"/>
      <c r="M130" s="51"/>
      <c r="N130" s="51"/>
      <c r="O130" s="51"/>
      <c r="P130" s="52" t="str">
        <f>IF($A130="","",CHOOSE(Calc!$S$2,N(L130),N(M130),N(N130),N(O130)))</f>
        <v/>
      </c>
      <c r="Q130" s="53" t="str">
        <f>IF(OR($A130="",N(G130)=0,N(I130)=0),"",N(G130)/N(I130)*1000)</f>
        <v/>
      </c>
      <c r="R130" s="53" t="str">
        <f>IF(OR($A130="",N(G130)=0,N(J130)=0),"",N(G130)/N(J130))</f>
        <v/>
      </c>
      <c r="S130" s="53" t="str">
        <f>IF(OR($A130="",N(G130)=0,N(P130)=0),"",N(G130)/P130)</f>
        <v/>
      </c>
      <c r="T130" s="54" t="str">
        <f>IF(AND($A130="",COUNTA(B130:O130)=0),"",IF($A130="","Add the creator",IF(COUNTA(G130:O130)&gt;COUNT(G130:O130),"A number is saved as text",IF(B130="","Add the platform",IF(N(G130)=0,"Add the cost",IF(N(I130)=0,"Add impressions",IF(N(H130)&gt;N(I130),"Reach is above impressions","✓")))))))</f>
        <v/>
      </c>
    </row>
    <row r="131" spans="1:20" ht="20.100000000000001" customHeight="1">
      <c r="A131" s="49"/>
      <c r="B131" s="49"/>
      <c r="C131" s="49"/>
      <c r="D131" s="49"/>
      <c r="E131" s="50"/>
      <c r="F131" s="49"/>
      <c r="G131" s="51"/>
      <c r="H131" s="51"/>
      <c r="I131" s="51"/>
      <c r="J131" s="51"/>
      <c r="K131" s="51"/>
      <c r="L131" s="51"/>
      <c r="M131" s="51"/>
      <c r="N131" s="51"/>
      <c r="O131" s="51"/>
      <c r="P131" s="52" t="str">
        <f>IF($A131="","",CHOOSE(Calc!$S$2,N(L131),N(M131),N(N131),N(O131)))</f>
        <v/>
      </c>
      <c r="Q131" s="53" t="str">
        <f>IF(OR($A131="",N(G131)=0,N(I131)=0),"",N(G131)/N(I131)*1000)</f>
        <v/>
      </c>
      <c r="R131" s="53" t="str">
        <f>IF(OR($A131="",N(G131)=0,N(J131)=0),"",N(G131)/N(J131))</f>
        <v/>
      </c>
      <c r="S131" s="53" t="str">
        <f>IF(OR($A131="",N(G131)=0,N(P131)=0),"",N(G131)/P131)</f>
        <v/>
      </c>
      <c r="T131" s="54" t="str">
        <f>IF(AND($A131="",COUNTA(B131:O131)=0),"",IF($A131="","Add the creator",IF(COUNTA(G131:O131)&gt;COUNT(G131:O131),"A number is saved as text",IF(B131="","Add the platform",IF(N(G131)=0,"Add the cost",IF(N(I131)=0,"Add impressions",IF(N(H131)&gt;N(I131),"Reach is above impressions","✓")))))))</f>
        <v/>
      </c>
    </row>
    <row r="132" spans="1:20" ht="20.100000000000001" customHeight="1">
      <c r="A132" s="49"/>
      <c r="B132" s="49"/>
      <c r="C132" s="49"/>
      <c r="D132" s="49"/>
      <c r="E132" s="50"/>
      <c r="F132" s="49"/>
      <c r="G132" s="51"/>
      <c r="H132" s="51"/>
      <c r="I132" s="51"/>
      <c r="J132" s="51"/>
      <c r="K132" s="51"/>
      <c r="L132" s="51"/>
      <c r="M132" s="51"/>
      <c r="N132" s="51"/>
      <c r="O132" s="51"/>
      <c r="P132" s="52" t="str">
        <f>IF($A132="","",CHOOSE(Calc!$S$2,N(L132),N(M132),N(N132),N(O132)))</f>
        <v/>
      </c>
      <c r="Q132" s="53" t="str">
        <f>IF(OR($A132="",N(G132)=0,N(I132)=0),"",N(G132)/N(I132)*1000)</f>
        <v/>
      </c>
      <c r="R132" s="53" t="str">
        <f>IF(OR($A132="",N(G132)=0,N(J132)=0),"",N(G132)/N(J132))</f>
        <v/>
      </c>
      <c r="S132" s="53" t="str">
        <f>IF(OR($A132="",N(G132)=0,N(P132)=0),"",N(G132)/P132)</f>
        <v/>
      </c>
      <c r="T132" s="54" t="str">
        <f>IF(AND($A132="",COUNTA(B132:O132)=0),"",IF($A132="","Add the creator",IF(COUNTA(G132:O132)&gt;COUNT(G132:O132),"A number is saved as text",IF(B132="","Add the platform",IF(N(G132)=0,"Add the cost",IF(N(I132)=0,"Add impressions",IF(N(H132)&gt;N(I132),"Reach is above impressions","✓")))))))</f>
        <v/>
      </c>
    </row>
    <row r="133" spans="1:20" ht="20.100000000000001" customHeight="1">
      <c r="A133" s="49"/>
      <c r="B133" s="49"/>
      <c r="C133" s="49"/>
      <c r="D133" s="49"/>
      <c r="E133" s="50"/>
      <c r="F133" s="49"/>
      <c r="G133" s="51"/>
      <c r="H133" s="51"/>
      <c r="I133" s="51"/>
      <c r="J133" s="51"/>
      <c r="K133" s="51"/>
      <c r="L133" s="51"/>
      <c r="M133" s="51"/>
      <c r="N133" s="51"/>
      <c r="O133" s="51"/>
      <c r="P133" s="52" t="str">
        <f>IF($A133="","",CHOOSE(Calc!$S$2,N(L133),N(M133),N(N133),N(O133)))</f>
        <v/>
      </c>
      <c r="Q133" s="53" t="str">
        <f>IF(OR($A133="",N(G133)=0,N(I133)=0),"",N(G133)/N(I133)*1000)</f>
        <v/>
      </c>
      <c r="R133" s="53" t="str">
        <f>IF(OR($A133="",N(G133)=0,N(J133)=0),"",N(G133)/N(J133))</f>
        <v/>
      </c>
      <c r="S133" s="53" t="str">
        <f>IF(OR($A133="",N(G133)=0,N(P133)=0),"",N(G133)/P133)</f>
        <v/>
      </c>
      <c r="T133" s="54" t="str">
        <f>IF(AND($A133="",COUNTA(B133:O133)=0),"",IF($A133="","Add the creator",IF(COUNTA(G133:O133)&gt;COUNT(G133:O133),"A number is saved as text",IF(B133="","Add the platform",IF(N(G133)=0,"Add the cost",IF(N(I133)=0,"Add impressions",IF(N(H133)&gt;N(I133),"Reach is above impressions","✓")))))))</f>
        <v/>
      </c>
    </row>
    <row r="134" spans="1:20" ht="20.100000000000001" customHeight="1">
      <c r="A134" s="49"/>
      <c r="B134" s="49"/>
      <c r="C134" s="49"/>
      <c r="D134" s="49"/>
      <c r="E134" s="50"/>
      <c r="F134" s="49"/>
      <c r="G134" s="51"/>
      <c r="H134" s="51"/>
      <c r="I134" s="51"/>
      <c r="J134" s="51"/>
      <c r="K134" s="51"/>
      <c r="L134" s="51"/>
      <c r="M134" s="51"/>
      <c r="N134" s="51"/>
      <c r="O134" s="51"/>
      <c r="P134" s="52" t="str">
        <f>IF($A134="","",CHOOSE(Calc!$S$2,N(L134),N(M134),N(N134),N(O134)))</f>
        <v/>
      </c>
      <c r="Q134" s="53" t="str">
        <f>IF(OR($A134="",N(G134)=0,N(I134)=0),"",N(G134)/N(I134)*1000)</f>
        <v/>
      </c>
      <c r="R134" s="53" t="str">
        <f>IF(OR($A134="",N(G134)=0,N(J134)=0),"",N(G134)/N(J134))</f>
        <v/>
      </c>
      <c r="S134" s="53" t="str">
        <f>IF(OR($A134="",N(G134)=0,N(P134)=0),"",N(G134)/P134)</f>
        <v/>
      </c>
      <c r="T134" s="54" t="str">
        <f>IF(AND($A134="",COUNTA(B134:O134)=0),"",IF($A134="","Add the creator",IF(COUNTA(G134:O134)&gt;COUNT(G134:O134),"A number is saved as text",IF(B134="","Add the platform",IF(N(G134)=0,"Add the cost",IF(N(I134)=0,"Add impressions",IF(N(H134)&gt;N(I134),"Reach is above impressions","✓")))))))</f>
        <v/>
      </c>
    </row>
    <row r="135" spans="1:20" ht="20.100000000000001" customHeight="1">
      <c r="A135" s="49"/>
      <c r="B135" s="49"/>
      <c r="C135" s="49"/>
      <c r="D135" s="49"/>
      <c r="E135" s="50"/>
      <c r="F135" s="49"/>
      <c r="G135" s="51"/>
      <c r="H135" s="51"/>
      <c r="I135" s="51"/>
      <c r="J135" s="51"/>
      <c r="K135" s="51"/>
      <c r="L135" s="51"/>
      <c r="M135" s="51"/>
      <c r="N135" s="51"/>
      <c r="O135" s="51"/>
      <c r="P135" s="52" t="str">
        <f>IF($A135="","",CHOOSE(Calc!$S$2,N(L135),N(M135),N(N135),N(O135)))</f>
        <v/>
      </c>
      <c r="Q135" s="53" t="str">
        <f>IF(OR($A135="",N(G135)=0,N(I135)=0),"",N(G135)/N(I135)*1000)</f>
        <v/>
      </c>
      <c r="R135" s="53" t="str">
        <f>IF(OR($A135="",N(G135)=0,N(J135)=0),"",N(G135)/N(J135))</f>
        <v/>
      </c>
      <c r="S135" s="53" t="str">
        <f>IF(OR($A135="",N(G135)=0,N(P135)=0),"",N(G135)/P135)</f>
        <v/>
      </c>
      <c r="T135" s="54" t="str">
        <f>IF(AND($A135="",COUNTA(B135:O135)=0),"",IF($A135="","Add the creator",IF(COUNTA(G135:O135)&gt;COUNT(G135:O135),"A number is saved as text",IF(B135="","Add the platform",IF(N(G135)=0,"Add the cost",IF(N(I135)=0,"Add impressions",IF(N(H135)&gt;N(I135),"Reach is above impressions","✓")))))))</f>
        <v/>
      </c>
    </row>
    <row r="136" spans="1:20" ht="20.100000000000001" customHeight="1">
      <c r="A136" s="49"/>
      <c r="B136" s="49"/>
      <c r="C136" s="49"/>
      <c r="D136" s="49"/>
      <c r="E136" s="50"/>
      <c r="F136" s="49"/>
      <c r="G136" s="51"/>
      <c r="H136" s="51"/>
      <c r="I136" s="51"/>
      <c r="J136" s="51"/>
      <c r="K136" s="51"/>
      <c r="L136" s="51"/>
      <c r="M136" s="51"/>
      <c r="N136" s="51"/>
      <c r="O136" s="51"/>
      <c r="P136" s="52" t="str">
        <f>IF($A136="","",CHOOSE(Calc!$S$2,N(L136),N(M136),N(N136),N(O136)))</f>
        <v/>
      </c>
      <c r="Q136" s="53" t="str">
        <f>IF(OR($A136="",N(G136)=0,N(I136)=0),"",N(G136)/N(I136)*1000)</f>
        <v/>
      </c>
      <c r="R136" s="53" t="str">
        <f>IF(OR($A136="",N(G136)=0,N(J136)=0),"",N(G136)/N(J136))</f>
        <v/>
      </c>
      <c r="S136" s="53" t="str">
        <f>IF(OR($A136="",N(G136)=0,N(P136)=0),"",N(G136)/P136)</f>
        <v/>
      </c>
      <c r="T136" s="54" t="str">
        <f>IF(AND($A136="",COUNTA(B136:O136)=0),"",IF($A136="","Add the creator",IF(COUNTA(G136:O136)&gt;COUNT(G136:O136),"A number is saved as text",IF(B136="","Add the platform",IF(N(G136)=0,"Add the cost",IF(N(I136)=0,"Add impressions",IF(N(H136)&gt;N(I136),"Reach is above impressions","✓")))))))</f>
        <v/>
      </c>
    </row>
    <row r="137" spans="1:20" ht="20.100000000000001" customHeight="1">
      <c r="A137" s="49"/>
      <c r="B137" s="49"/>
      <c r="C137" s="49"/>
      <c r="D137" s="49"/>
      <c r="E137" s="50"/>
      <c r="F137" s="49"/>
      <c r="G137" s="51"/>
      <c r="H137" s="51"/>
      <c r="I137" s="51"/>
      <c r="J137" s="51"/>
      <c r="K137" s="51"/>
      <c r="L137" s="51"/>
      <c r="M137" s="51"/>
      <c r="N137" s="51"/>
      <c r="O137" s="51"/>
      <c r="P137" s="52" t="str">
        <f>IF($A137="","",CHOOSE(Calc!$S$2,N(L137),N(M137),N(N137),N(O137)))</f>
        <v/>
      </c>
      <c r="Q137" s="53" t="str">
        <f>IF(OR($A137="",N(G137)=0,N(I137)=0),"",N(G137)/N(I137)*1000)</f>
        <v/>
      </c>
      <c r="R137" s="53" t="str">
        <f>IF(OR($A137="",N(G137)=0,N(J137)=0),"",N(G137)/N(J137))</f>
        <v/>
      </c>
      <c r="S137" s="53" t="str">
        <f>IF(OR($A137="",N(G137)=0,N(P137)=0),"",N(G137)/P137)</f>
        <v/>
      </c>
      <c r="T137" s="54" t="str">
        <f>IF(AND($A137="",COUNTA(B137:O137)=0),"",IF($A137="","Add the creator",IF(COUNTA(G137:O137)&gt;COUNT(G137:O137),"A number is saved as text",IF(B137="","Add the platform",IF(N(G137)=0,"Add the cost",IF(N(I137)=0,"Add impressions",IF(N(H137)&gt;N(I137),"Reach is above impressions","✓")))))))</f>
        <v/>
      </c>
    </row>
    <row r="138" spans="1:20" ht="20.100000000000001" customHeight="1">
      <c r="A138" s="49"/>
      <c r="B138" s="49"/>
      <c r="C138" s="49"/>
      <c r="D138" s="49"/>
      <c r="E138" s="50"/>
      <c r="F138" s="49"/>
      <c r="G138" s="51"/>
      <c r="H138" s="51"/>
      <c r="I138" s="51"/>
      <c r="J138" s="51"/>
      <c r="K138" s="51"/>
      <c r="L138" s="51"/>
      <c r="M138" s="51"/>
      <c r="N138" s="51"/>
      <c r="O138" s="51"/>
      <c r="P138" s="52" t="str">
        <f>IF($A138="","",CHOOSE(Calc!$S$2,N(L138),N(M138),N(N138),N(O138)))</f>
        <v/>
      </c>
      <c r="Q138" s="53" t="str">
        <f>IF(OR($A138="",N(G138)=0,N(I138)=0),"",N(G138)/N(I138)*1000)</f>
        <v/>
      </c>
      <c r="R138" s="53" t="str">
        <f>IF(OR($A138="",N(G138)=0,N(J138)=0),"",N(G138)/N(J138))</f>
        <v/>
      </c>
      <c r="S138" s="53" t="str">
        <f>IF(OR($A138="",N(G138)=0,N(P138)=0),"",N(G138)/P138)</f>
        <v/>
      </c>
      <c r="T138" s="54" t="str">
        <f>IF(AND($A138="",COUNTA(B138:O138)=0),"",IF($A138="","Add the creator",IF(COUNTA(G138:O138)&gt;COUNT(G138:O138),"A number is saved as text",IF(B138="","Add the platform",IF(N(G138)=0,"Add the cost",IF(N(I138)=0,"Add impressions",IF(N(H138)&gt;N(I138),"Reach is above impressions","✓")))))))</f>
        <v/>
      </c>
    </row>
    <row r="139" spans="1:20" ht="20.100000000000001" customHeight="1">
      <c r="A139" s="49"/>
      <c r="B139" s="49"/>
      <c r="C139" s="49"/>
      <c r="D139" s="49"/>
      <c r="E139" s="50"/>
      <c r="F139" s="49"/>
      <c r="G139" s="51"/>
      <c r="H139" s="51"/>
      <c r="I139" s="51"/>
      <c r="J139" s="51"/>
      <c r="K139" s="51"/>
      <c r="L139" s="51"/>
      <c r="M139" s="51"/>
      <c r="N139" s="51"/>
      <c r="O139" s="51"/>
      <c r="P139" s="52" t="str">
        <f>IF($A139="","",CHOOSE(Calc!$S$2,N(L139),N(M139),N(N139),N(O139)))</f>
        <v/>
      </c>
      <c r="Q139" s="53" t="str">
        <f>IF(OR($A139="",N(G139)=0,N(I139)=0),"",N(G139)/N(I139)*1000)</f>
        <v/>
      </c>
      <c r="R139" s="53" t="str">
        <f>IF(OR($A139="",N(G139)=0,N(J139)=0),"",N(G139)/N(J139))</f>
        <v/>
      </c>
      <c r="S139" s="53" t="str">
        <f>IF(OR($A139="",N(G139)=0,N(P139)=0),"",N(G139)/P139)</f>
        <v/>
      </c>
      <c r="T139" s="54" t="str">
        <f>IF(AND($A139="",COUNTA(B139:O139)=0),"",IF($A139="","Add the creator",IF(COUNTA(G139:O139)&gt;COUNT(G139:O139),"A number is saved as text",IF(B139="","Add the platform",IF(N(G139)=0,"Add the cost",IF(N(I139)=0,"Add impressions",IF(N(H139)&gt;N(I139),"Reach is above impressions","✓")))))))</f>
        <v/>
      </c>
    </row>
    <row r="140" spans="1:20" ht="20.100000000000001" customHeight="1">
      <c r="A140" s="49"/>
      <c r="B140" s="49"/>
      <c r="C140" s="49"/>
      <c r="D140" s="49"/>
      <c r="E140" s="50"/>
      <c r="F140" s="49"/>
      <c r="G140" s="51"/>
      <c r="H140" s="51"/>
      <c r="I140" s="51"/>
      <c r="J140" s="51"/>
      <c r="K140" s="51"/>
      <c r="L140" s="51"/>
      <c r="M140" s="51"/>
      <c r="N140" s="51"/>
      <c r="O140" s="51"/>
      <c r="P140" s="52" t="str">
        <f>IF($A140="","",CHOOSE(Calc!$S$2,N(L140),N(M140),N(N140),N(O140)))</f>
        <v/>
      </c>
      <c r="Q140" s="53" t="str">
        <f>IF(OR($A140="",N(G140)=0,N(I140)=0),"",N(G140)/N(I140)*1000)</f>
        <v/>
      </c>
      <c r="R140" s="53" t="str">
        <f>IF(OR($A140="",N(G140)=0,N(J140)=0),"",N(G140)/N(J140))</f>
        <v/>
      </c>
      <c r="S140" s="53" t="str">
        <f>IF(OR($A140="",N(G140)=0,N(P140)=0),"",N(G140)/P140)</f>
        <v/>
      </c>
      <c r="T140" s="54" t="str">
        <f>IF(AND($A140="",COUNTA(B140:O140)=0),"",IF($A140="","Add the creator",IF(COUNTA(G140:O140)&gt;COUNT(G140:O140),"A number is saved as text",IF(B140="","Add the platform",IF(N(G140)=0,"Add the cost",IF(N(I140)=0,"Add impressions",IF(N(H140)&gt;N(I140),"Reach is above impressions","✓")))))))</f>
        <v/>
      </c>
    </row>
    <row r="141" spans="1:20" ht="20.100000000000001" customHeight="1">
      <c r="A141" s="49"/>
      <c r="B141" s="49"/>
      <c r="C141" s="49"/>
      <c r="D141" s="49"/>
      <c r="E141" s="50"/>
      <c r="F141" s="49"/>
      <c r="G141" s="51"/>
      <c r="H141" s="51"/>
      <c r="I141" s="51"/>
      <c r="J141" s="51"/>
      <c r="K141" s="51"/>
      <c r="L141" s="51"/>
      <c r="M141" s="51"/>
      <c r="N141" s="51"/>
      <c r="O141" s="51"/>
      <c r="P141" s="52" t="str">
        <f>IF($A141="","",CHOOSE(Calc!$S$2,N(L141),N(M141),N(N141),N(O141)))</f>
        <v/>
      </c>
      <c r="Q141" s="53" t="str">
        <f>IF(OR($A141="",N(G141)=0,N(I141)=0),"",N(G141)/N(I141)*1000)</f>
        <v/>
      </c>
      <c r="R141" s="53" t="str">
        <f>IF(OR($A141="",N(G141)=0,N(J141)=0),"",N(G141)/N(J141))</f>
        <v/>
      </c>
      <c r="S141" s="53" t="str">
        <f>IF(OR($A141="",N(G141)=0,N(P141)=0),"",N(G141)/P141)</f>
        <v/>
      </c>
      <c r="T141" s="54" t="str">
        <f>IF(AND($A141="",COUNTA(B141:O141)=0),"",IF($A141="","Add the creator",IF(COUNTA(G141:O141)&gt;COUNT(G141:O141),"A number is saved as text",IF(B141="","Add the platform",IF(N(G141)=0,"Add the cost",IF(N(I141)=0,"Add impressions",IF(N(H141)&gt;N(I141),"Reach is above impressions","✓")))))))</f>
        <v/>
      </c>
    </row>
    <row r="142" spans="1:20" ht="20.100000000000001" customHeight="1">
      <c r="A142" s="49"/>
      <c r="B142" s="49"/>
      <c r="C142" s="49"/>
      <c r="D142" s="49"/>
      <c r="E142" s="50"/>
      <c r="F142" s="49"/>
      <c r="G142" s="51"/>
      <c r="H142" s="51"/>
      <c r="I142" s="51"/>
      <c r="J142" s="51"/>
      <c r="K142" s="51"/>
      <c r="L142" s="51"/>
      <c r="M142" s="51"/>
      <c r="N142" s="51"/>
      <c r="O142" s="51"/>
      <c r="P142" s="52" t="str">
        <f>IF($A142="","",CHOOSE(Calc!$S$2,N(L142),N(M142),N(N142),N(O142)))</f>
        <v/>
      </c>
      <c r="Q142" s="53" t="str">
        <f>IF(OR($A142="",N(G142)=0,N(I142)=0),"",N(G142)/N(I142)*1000)</f>
        <v/>
      </c>
      <c r="R142" s="53" t="str">
        <f>IF(OR($A142="",N(G142)=0,N(J142)=0),"",N(G142)/N(J142))</f>
        <v/>
      </c>
      <c r="S142" s="53" t="str">
        <f>IF(OR($A142="",N(G142)=0,N(P142)=0),"",N(G142)/P142)</f>
        <v/>
      </c>
      <c r="T142" s="54" t="str">
        <f>IF(AND($A142="",COUNTA(B142:O142)=0),"",IF($A142="","Add the creator",IF(COUNTA(G142:O142)&gt;COUNT(G142:O142),"A number is saved as text",IF(B142="","Add the platform",IF(N(G142)=0,"Add the cost",IF(N(I142)=0,"Add impressions",IF(N(H142)&gt;N(I142),"Reach is above impressions","✓")))))))</f>
        <v/>
      </c>
    </row>
    <row r="143" spans="1:20" ht="20.100000000000001" customHeight="1">
      <c r="A143" s="49"/>
      <c r="B143" s="49"/>
      <c r="C143" s="49"/>
      <c r="D143" s="49"/>
      <c r="E143" s="50"/>
      <c r="F143" s="49"/>
      <c r="G143" s="51"/>
      <c r="H143" s="51"/>
      <c r="I143" s="51"/>
      <c r="J143" s="51"/>
      <c r="K143" s="51"/>
      <c r="L143" s="51"/>
      <c r="M143" s="51"/>
      <c r="N143" s="51"/>
      <c r="O143" s="51"/>
      <c r="P143" s="52" t="str">
        <f>IF($A143="","",CHOOSE(Calc!$S$2,N(L143),N(M143),N(N143),N(O143)))</f>
        <v/>
      </c>
      <c r="Q143" s="53" t="str">
        <f>IF(OR($A143="",N(G143)=0,N(I143)=0),"",N(G143)/N(I143)*1000)</f>
        <v/>
      </c>
      <c r="R143" s="53" t="str">
        <f>IF(OR($A143="",N(G143)=0,N(J143)=0),"",N(G143)/N(J143))</f>
        <v/>
      </c>
      <c r="S143" s="53" t="str">
        <f>IF(OR($A143="",N(G143)=0,N(P143)=0),"",N(G143)/P143)</f>
        <v/>
      </c>
      <c r="T143" s="54" t="str">
        <f>IF(AND($A143="",COUNTA(B143:O143)=0),"",IF($A143="","Add the creator",IF(COUNTA(G143:O143)&gt;COUNT(G143:O143),"A number is saved as text",IF(B143="","Add the platform",IF(N(G143)=0,"Add the cost",IF(N(I143)=0,"Add impressions",IF(N(H143)&gt;N(I143),"Reach is above impressions","✓")))))))</f>
        <v/>
      </c>
    </row>
    <row r="144" spans="1:20" ht="20.100000000000001" customHeight="1">
      <c r="A144" s="49"/>
      <c r="B144" s="49"/>
      <c r="C144" s="49"/>
      <c r="D144" s="49"/>
      <c r="E144" s="50"/>
      <c r="F144" s="49"/>
      <c r="G144" s="51"/>
      <c r="H144" s="51"/>
      <c r="I144" s="51"/>
      <c r="J144" s="51"/>
      <c r="K144" s="51"/>
      <c r="L144" s="51"/>
      <c r="M144" s="51"/>
      <c r="N144" s="51"/>
      <c r="O144" s="51"/>
      <c r="P144" s="52" t="str">
        <f>IF($A144="","",CHOOSE(Calc!$S$2,N(L144),N(M144),N(N144),N(O144)))</f>
        <v/>
      </c>
      <c r="Q144" s="53" t="str">
        <f>IF(OR($A144="",N(G144)=0,N(I144)=0),"",N(G144)/N(I144)*1000)</f>
        <v/>
      </c>
      <c r="R144" s="53" t="str">
        <f>IF(OR($A144="",N(G144)=0,N(J144)=0),"",N(G144)/N(J144))</f>
        <v/>
      </c>
      <c r="S144" s="53" t="str">
        <f>IF(OR($A144="",N(G144)=0,N(P144)=0),"",N(G144)/P144)</f>
        <v/>
      </c>
      <c r="T144" s="54" t="str">
        <f>IF(AND($A144="",COUNTA(B144:O144)=0),"",IF($A144="","Add the creator",IF(COUNTA(G144:O144)&gt;COUNT(G144:O144),"A number is saved as text",IF(B144="","Add the platform",IF(N(G144)=0,"Add the cost",IF(N(I144)=0,"Add impressions",IF(N(H144)&gt;N(I144),"Reach is above impressions","✓")))))))</f>
        <v/>
      </c>
    </row>
    <row r="145" spans="1:20" ht="20.100000000000001" customHeight="1">
      <c r="A145" s="49"/>
      <c r="B145" s="49"/>
      <c r="C145" s="49"/>
      <c r="D145" s="49"/>
      <c r="E145" s="50"/>
      <c r="F145" s="49"/>
      <c r="G145" s="51"/>
      <c r="H145" s="51"/>
      <c r="I145" s="51"/>
      <c r="J145" s="51"/>
      <c r="K145" s="51"/>
      <c r="L145" s="51"/>
      <c r="M145" s="51"/>
      <c r="N145" s="51"/>
      <c r="O145" s="51"/>
      <c r="P145" s="52" t="str">
        <f>IF($A145="","",CHOOSE(Calc!$S$2,N(L145),N(M145),N(N145),N(O145)))</f>
        <v/>
      </c>
      <c r="Q145" s="53" t="str">
        <f>IF(OR($A145="",N(G145)=0,N(I145)=0),"",N(G145)/N(I145)*1000)</f>
        <v/>
      </c>
      <c r="R145" s="53" t="str">
        <f>IF(OR($A145="",N(G145)=0,N(J145)=0),"",N(G145)/N(J145))</f>
        <v/>
      </c>
      <c r="S145" s="53" t="str">
        <f>IF(OR($A145="",N(G145)=0,N(P145)=0),"",N(G145)/P145)</f>
        <v/>
      </c>
      <c r="T145" s="54" t="str">
        <f>IF(AND($A145="",COUNTA(B145:O145)=0),"",IF($A145="","Add the creator",IF(COUNTA(G145:O145)&gt;COUNT(G145:O145),"A number is saved as text",IF(B145="","Add the platform",IF(N(G145)=0,"Add the cost",IF(N(I145)=0,"Add impressions",IF(N(H145)&gt;N(I145),"Reach is above impressions","✓")))))))</f>
        <v/>
      </c>
    </row>
    <row r="146" spans="1:20" ht="20.100000000000001" customHeight="1">
      <c r="A146" s="49"/>
      <c r="B146" s="49"/>
      <c r="C146" s="49"/>
      <c r="D146" s="49"/>
      <c r="E146" s="50"/>
      <c r="F146" s="49"/>
      <c r="G146" s="51"/>
      <c r="H146" s="51"/>
      <c r="I146" s="51"/>
      <c r="J146" s="51"/>
      <c r="K146" s="51"/>
      <c r="L146" s="51"/>
      <c r="M146" s="51"/>
      <c r="N146" s="51"/>
      <c r="O146" s="51"/>
      <c r="P146" s="52" t="str">
        <f>IF($A146="","",CHOOSE(Calc!$S$2,N(L146),N(M146),N(N146),N(O146)))</f>
        <v/>
      </c>
      <c r="Q146" s="53" t="str">
        <f>IF(OR($A146="",N(G146)=0,N(I146)=0),"",N(G146)/N(I146)*1000)</f>
        <v/>
      </c>
      <c r="R146" s="53" t="str">
        <f>IF(OR($A146="",N(G146)=0,N(J146)=0),"",N(G146)/N(J146))</f>
        <v/>
      </c>
      <c r="S146" s="53" t="str">
        <f>IF(OR($A146="",N(G146)=0,N(P146)=0),"",N(G146)/P146)</f>
        <v/>
      </c>
      <c r="T146" s="54" t="str">
        <f>IF(AND($A146="",COUNTA(B146:O146)=0),"",IF($A146="","Add the creator",IF(COUNTA(G146:O146)&gt;COUNT(G146:O146),"A number is saved as text",IF(B146="","Add the platform",IF(N(G146)=0,"Add the cost",IF(N(I146)=0,"Add impressions",IF(N(H146)&gt;N(I146),"Reach is above impressions","✓")))))))</f>
        <v/>
      </c>
    </row>
    <row r="147" spans="1:20" ht="20.100000000000001" customHeight="1">
      <c r="A147" s="49"/>
      <c r="B147" s="49"/>
      <c r="C147" s="49"/>
      <c r="D147" s="49"/>
      <c r="E147" s="50"/>
      <c r="F147" s="49"/>
      <c r="G147" s="51"/>
      <c r="H147" s="51"/>
      <c r="I147" s="51"/>
      <c r="J147" s="51"/>
      <c r="K147" s="51"/>
      <c r="L147" s="51"/>
      <c r="M147" s="51"/>
      <c r="N147" s="51"/>
      <c r="O147" s="51"/>
      <c r="P147" s="52" t="str">
        <f>IF($A147="","",CHOOSE(Calc!$S$2,N(L147),N(M147),N(N147),N(O147)))</f>
        <v/>
      </c>
      <c r="Q147" s="53" t="str">
        <f>IF(OR($A147="",N(G147)=0,N(I147)=0),"",N(G147)/N(I147)*1000)</f>
        <v/>
      </c>
      <c r="R147" s="53" t="str">
        <f>IF(OR($A147="",N(G147)=0,N(J147)=0),"",N(G147)/N(J147))</f>
        <v/>
      </c>
      <c r="S147" s="53" t="str">
        <f>IF(OR($A147="",N(G147)=0,N(P147)=0),"",N(G147)/P147)</f>
        <v/>
      </c>
      <c r="T147" s="54" t="str">
        <f>IF(AND($A147="",COUNTA(B147:O147)=0),"",IF($A147="","Add the creator",IF(COUNTA(G147:O147)&gt;COUNT(G147:O147),"A number is saved as text",IF(B147="","Add the platform",IF(N(G147)=0,"Add the cost",IF(N(I147)=0,"Add impressions",IF(N(H147)&gt;N(I147),"Reach is above impressions","✓")))))))</f>
        <v/>
      </c>
    </row>
    <row r="148" spans="1:20" ht="20.100000000000001" customHeight="1">
      <c r="A148" s="49"/>
      <c r="B148" s="49"/>
      <c r="C148" s="49"/>
      <c r="D148" s="49"/>
      <c r="E148" s="50"/>
      <c r="F148" s="49"/>
      <c r="G148" s="51"/>
      <c r="H148" s="51"/>
      <c r="I148" s="51"/>
      <c r="J148" s="51"/>
      <c r="K148" s="51"/>
      <c r="L148" s="51"/>
      <c r="M148" s="51"/>
      <c r="N148" s="51"/>
      <c r="O148" s="51"/>
      <c r="P148" s="52" t="str">
        <f>IF($A148="","",CHOOSE(Calc!$S$2,N(L148),N(M148),N(N148),N(O148)))</f>
        <v/>
      </c>
      <c r="Q148" s="53" t="str">
        <f>IF(OR($A148="",N(G148)=0,N(I148)=0),"",N(G148)/N(I148)*1000)</f>
        <v/>
      </c>
      <c r="R148" s="53" t="str">
        <f>IF(OR($A148="",N(G148)=0,N(J148)=0),"",N(G148)/N(J148))</f>
        <v/>
      </c>
      <c r="S148" s="53" t="str">
        <f>IF(OR($A148="",N(G148)=0,N(P148)=0),"",N(G148)/P148)</f>
        <v/>
      </c>
      <c r="T148" s="54" t="str">
        <f>IF(AND($A148="",COUNTA(B148:O148)=0),"",IF($A148="","Add the creator",IF(COUNTA(G148:O148)&gt;COUNT(G148:O148),"A number is saved as text",IF(B148="","Add the platform",IF(N(G148)=0,"Add the cost",IF(N(I148)=0,"Add impressions",IF(N(H148)&gt;N(I148),"Reach is above impressions","✓")))))))</f>
        <v/>
      </c>
    </row>
    <row r="149" spans="1:20" ht="20.100000000000001" customHeight="1">
      <c r="A149" s="49"/>
      <c r="B149" s="49"/>
      <c r="C149" s="49"/>
      <c r="D149" s="49"/>
      <c r="E149" s="50"/>
      <c r="F149" s="49"/>
      <c r="G149" s="51"/>
      <c r="H149" s="51"/>
      <c r="I149" s="51"/>
      <c r="J149" s="51"/>
      <c r="K149" s="51"/>
      <c r="L149" s="51"/>
      <c r="M149" s="51"/>
      <c r="N149" s="51"/>
      <c r="O149" s="51"/>
      <c r="P149" s="52" t="str">
        <f>IF($A149="","",CHOOSE(Calc!$S$2,N(L149),N(M149),N(N149),N(O149)))</f>
        <v/>
      </c>
      <c r="Q149" s="53" t="str">
        <f>IF(OR($A149="",N(G149)=0,N(I149)=0),"",N(G149)/N(I149)*1000)</f>
        <v/>
      </c>
      <c r="R149" s="53" t="str">
        <f>IF(OR($A149="",N(G149)=0,N(J149)=0),"",N(G149)/N(J149))</f>
        <v/>
      </c>
      <c r="S149" s="53" t="str">
        <f>IF(OR($A149="",N(G149)=0,N(P149)=0),"",N(G149)/P149)</f>
        <v/>
      </c>
      <c r="T149" s="54" t="str">
        <f>IF(AND($A149="",COUNTA(B149:O149)=0),"",IF($A149="","Add the creator",IF(COUNTA(G149:O149)&gt;COUNT(G149:O149),"A number is saved as text",IF(B149="","Add the platform",IF(N(G149)=0,"Add the cost",IF(N(I149)=0,"Add impressions",IF(N(H149)&gt;N(I149),"Reach is above impressions","✓")))))))</f>
        <v/>
      </c>
    </row>
    <row r="150" spans="1:20" ht="20.100000000000001" customHeight="1">
      <c r="A150" s="49"/>
      <c r="B150" s="49"/>
      <c r="C150" s="49"/>
      <c r="D150" s="49"/>
      <c r="E150" s="50"/>
      <c r="F150" s="49"/>
      <c r="G150" s="51"/>
      <c r="H150" s="51"/>
      <c r="I150" s="51"/>
      <c r="J150" s="51"/>
      <c r="K150" s="51"/>
      <c r="L150" s="51"/>
      <c r="M150" s="51"/>
      <c r="N150" s="51"/>
      <c r="O150" s="51"/>
      <c r="P150" s="52" t="str">
        <f>IF($A150="","",CHOOSE(Calc!$S$2,N(L150),N(M150),N(N150),N(O150)))</f>
        <v/>
      </c>
      <c r="Q150" s="53" t="str">
        <f>IF(OR($A150="",N(G150)=0,N(I150)=0),"",N(G150)/N(I150)*1000)</f>
        <v/>
      </c>
      <c r="R150" s="53" t="str">
        <f>IF(OR($A150="",N(G150)=0,N(J150)=0),"",N(G150)/N(J150))</f>
        <v/>
      </c>
      <c r="S150" s="53" t="str">
        <f>IF(OR($A150="",N(G150)=0,N(P150)=0),"",N(G150)/P150)</f>
        <v/>
      </c>
      <c r="T150" s="54" t="str">
        <f>IF(AND($A150="",COUNTA(B150:O150)=0),"",IF($A150="","Add the creator",IF(COUNTA(G150:O150)&gt;COUNT(G150:O150),"A number is saved as text",IF(B150="","Add the platform",IF(N(G150)=0,"Add the cost",IF(N(I150)=0,"Add impressions",IF(N(H150)&gt;N(I150),"Reach is above impressions","✓")))))))</f>
        <v/>
      </c>
    </row>
    <row r="151" spans="1:20" ht="20.100000000000001" customHeight="1">
      <c r="A151" s="49"/>
      <c r="B151" s="49"/>
      <c r="C151" s="49"/>
      <c r="D151" s="49"/>
      <c r="E151" s="50"/>
      <c r="F151" s="49"/>
      <c r="G151" s="51"/>
      <c r="H151" s="51"/>
      <c r="I151" s="51"/>
      <c r="J151" s="51"/>
      <c r="K151" s="51"/>
      <c r="L151" s="51"/>
      <c r="M151" s="51"/>
      <c r="N151" s="51"/>
      <c r="O151" s="51"/>
      <c r="P151" s="52" t="str">
        <f>IF($A151="","",CHOOSE(Calc!$S$2,N(L151),N(M151),N(N151),N(O151)))</f>
        <v/>
      </c>
      <c r="Q151" s="53" t="str">
        <f>IF(OR($A151="",N(G151)=0,N(I151)=0),"",N(G151)/N(I151)*1000)</f>
        <v/>
      </c>
      <c r="R151" s="53" t="str">
        <f>IF(OR($A151="",N(G151)=0,N(J151)=0),"",N(G151)/N(J151))</f>
        <v/>
      </c>
      <c r="S151" s="53" t="str">
        <f>IF(OR($A151="",N(G151)=0,N(P151)=0),"",N(G151)/P151)</f>
        <v/>
      </c>
      <c r="T151" s="54" t="str">
        <f>IF(AND($A151="",COUNTA(B151:O151)=0),"",IF($A151="","Add the creator",IF(COUNTA(G151:O151)&gt;COUNT(G151:O151),"A number is saved as text",IF(B151="","Add the platform",IF(N(G151)=0,"Add the cost",IF(N(I151)=0,"Add impressions",IF(N(H151)&gt;N(I151),"Reach is above impressions","✓")))))))</f>
        <v/>
      </c>
    </row>
    <row r="152" spans="1:20" ht="20.100000000000001" customHeight="1">
      <c r="A152" s="49"/>
      <c r="B152" s="49"/>
      <c r="C152" s="49"/>
      <c r="D152" s="49"/>
      <c r="E152" s="50"/>
      <c r="F152" s="49"/>
      <c r="G152" s="51"/>
      <c r="H152" s="51"/>
      <c r="I152" s="51"/>
      <c r="J152" s="51"/>
      <c r="K152" s="51"/>
      <c r="L152" s="51"/>
      <c r="M152" s="51"/>
      <c r="N152" s="51"/>
      <c r="O152" s="51"/>
      <c r="P152" s="52" t="str">
        <f>IF($A152="","",CHOOSE(Calc!$S$2,N(L152),N(M152),N(N152),N(O152)))</f>
        <v/>
      </c>
      <c r="Q152" s="53" t="str">
        <f>IF(OR($A152="",N(G152)=0,N(I152)=0),"",N(G152)/N(I152)*1000)</f>
        <v/>
      </c>
      <c r="R152" s="53" t="str">
        <f>IF(OR($A152="",N(G152)=0,N(J152)=0),"",N(G152)/N(J152))</f>
        <v/>
      </c>
      <c r="S152" s="53" t="str">
        <f>IF(OR($A152="",N(G152)=0,N(P152)=0),"",N(G152)/P152)</f>
        <v/>
      </c>
      <c r="T152" s="54" t="str">
        <f>IF(AND($A152="",COUNTA(B152:O152)=0),"",IF($A152="","Add the creator",IF(COUNTA(G152:O152)&gt;COUNT(G152:O152),"A number is saved as text",IF(B152="","Add the platform",IF(N(G152)=0,"Add the cost",IF(N(I152)=0,"Add impressions",IF(N(H152)&gt;N(I152),"Reach is above impressions","✓")))))))</f>
        <v/>
      </c>
    </row>
    <row r="153" spans="1:20" ht="20.100000000000001" customHeight="1">
      <c r="A153" s="49"/>
      <c r="B153" s="49"/>
      <c r="C153" s="49"/>
      <c r="D153" s="49"/>
      <c r="E153" s="50"/>
      <c r="F153" s="49"/>
      <c r="G153" s="51"/>
      <c r="H153" s="51"/>
      <c r="I153" s="51"/>
      <c r="J153" s="51"/>
      <c r="K153" s="51"/>
      <c r="L153" s="51"/>
      <c r="M153" s="51"/>
      <c r="N153" s="51"/>
      <c r="O153" s="51"/>
      <c r="P153" s="52" t="str">
        <f>IF($A153="","",CHOOSE(Calc!$S$2,N(L153),N(M153),N(N153),N(O153)))</f>
        <v/>
      </c>
      <c r="Q153" s="53" t="str">
        <f>IF(OR($A153="",N(G153)=0,N(I153)=0),"",N(G153)/N(I153)*1000)</f>
        <v/>
      </c>
      <c r="R153" s="53" t="str">
        <f>IF(OR($A153="",N(G153)=0,N(J153)=0),"",N(G153)/N(J153))</f>
        <v/>
      </c>
      <c r="S153" s="53" t="str">
        <f>IF(OR($A153="",N(G153)=0,N(P153)=0),"",N(G153)/P153)</f>
        <v/>
      </c>
      <c r="T153" s="54" t="str">
        <f>IF(AND($A153="",COUNTA(B153:O153)=0),"",IF($A153="","Add the creator",IF(COUNTA(G153:O153)&gt;COUNT(G153:O153),"A number is saved as text",IF(B153="","Add the platform",IF(N(G153)=0,"Add the cost",IF(N(I153)=0,"Add impressions",IF(N(H153)&gt;N(I153),"Reach is above impressions","✓")))))))</f>
        <v/>
      </c>
    </row>
    <row r="154" spans="1:20" ht="20.100000000000001" customHeight="1">
      <c r="A154" s="49"/>
      <c r="B154" s="49"/>
      <c r="C154" s="49"/>
      <c r="D154" s="49"/>
      <c r="E154" s="50"/>
      <c r="F154" s="49"/>
      <c r="G154" s="51"/>
      <c r="H154" s="51"/>
      <c r="I154" s="51"/>
      <c r="J154" s="51"/>
      <c r="K154" s="51"/>
      <c r="L154" s="51"/>
      <c r="M154" s="51"/>
      <c r="N154" s="51"/>
      <c r="O154" s="51"/>
      <c r="P154" s="52" t="str">
        <f>IF($A154="","",CHOOSE(Calc!$S$2,N(L154),N(M154),N(N154),N(O154)))</f>
        <v/>
      </c>
      <c r="Q154" s="53" t="str">
        <f>IF(OR($A154="",N(G154)=0,N(I154)=0),"",N(G154)/N(I154)*1000)</f>
        <v/>
      </c>
      <c r="R154" s="53" t="str">
        <f>IF(OR($A154="",N(G154)=0,N(J154)=0),"",N(G154)/N(J154))</f>
        <v/>
      </c>
      <c r="S154" s="53" t="str">
        <f>IF(OR($A154="",N(G154)=0,N(P154)=0),"",N(G154)/P154)</f>
        <v/>
      </c>
      <c r="T154" s="54" t="str">
        <f>IF(AND($A154="",COUNTA(B154:O154)=0),"",IF($A154="","Add the creator",IF(COUNTA(G154:O154)&gt;COUNT(G154:O154),"A number is saved as text",IF(B154="","Add the platform",IF(N(G154)=0,"Add the cost",IF(N(I154)=0,"Add impressions",IF(N(H154)&gt;N(I154),"Reach is above impressions","✓")))))))</f>
        <v/>
      </c>
    </row>
    <row r="155" spans="1:20" ht="20.100000000000001" customHeight="1">
      <c r="A155" s="49"/>
      <c r="B155" s="49"/>
      <c r="C155" s="49"/>
      <c r="D155" s="49"/>
      <c r="E155" s="50"/>
      <c r="F155" s="49"/>
      <c r="G155" s="51"/>
      <c r="H155" s="51"/>
      <c r="I155" s="51"/>
      <c r="J155" s="51"/>
      <c r="K155" s="51"/>
      <c r="L155" s="51"/>
      <c r="M155" s="51"/>
      <c r="N155" s="51"/>
      <c r="O155" s="51"/>
      <c r="P155" s="52" t="str">
        <f>IF($A155="","",CHOOSE(Calc!$S$2,N(L155),N(M155),N(N155),N(O155)))</f>
        <v/>
      </c>
      <c r="Q155" s="53" t="str">
        <f>IF(OR($A155="",N(G155)=0,N(I155)=0),"",N(G155)/N(I155)*1000)</f>
        <v/>
      </c>
      <c r="R155" s="53" t="str">
        <f>IF(OR($A155="",N(G155)=0,N(J155)=0),"",N(G155)/N(J155))</f>
        <v/>
      </c>
      <c r="S155" s="53" t="str">
        <f>IF(OR($A155="",N(G155)=0,N(P155)=0),"",N(G155)/P155)</f>
        <v/>
      </c>
      <c r="T155" s="54" t="str">
        <f>IF(AND($A155="",COUNTA(B155:O155)=0),"",IF($A155="","Add the creator",IF(COUNTA(G155:O155)&gt;COUNT(G155:O155),"A number is saved as text",IF(B155="","Add the platform",IF(N(G155)=0,"Add the cost",IF(N(I155)=0,"Add impressions",IF(N(H155)&gt;N(I155),"Reach is above impressions","✓")))))))</f>
        <v/>
      </c>
    </row>
    <row r="156" spans="1:20" ht="20.100000000000001" customHeight="1">
      <c r="A156" s="49"/>
      <c r="B156" s="49"/>
      <c r="C156" s="49"/>
      <c r="D156" s="49"/>
      <c r="E156" s="50"/>
      <c r="F156" s="49"/>
      <c r="G156" s="51"/>
      <c r="H156" s="51"/>
      <c r="I156" s="51"/>
      <c r="J156" s="51"/>
      <c r="K156" s="51"/>
      <c r="L156" s="51"/>
      <c r="M156" s="51"/>
      <c r="N156" s="51"/>
      <c r="O156" s="51"/>
      <c r="P156" s="52" t="str">
        <f>IF($A156="","",CHOOSE(Calc!$S$2,N(L156),N(M156),N(N156),N(O156)))</f>
        <v/>
      </c>
      <c r="Q156" s="53" t="str">
        <f>IF(OR($A156="",N(G156)=0,N(I156)=0),"",N(G156)/N(I156)*1000)</f>
        <v/>
      </c>
      <c r="R156" s="53" t="str">
        <f>IF(OR($A156="",N(G156)=0,N(J156)=0),"",N(G156)/N(J156))</f>
        <v/>
      </c>
      <c r="S156" s="53" t="str">
        <f>IF(OR($A156="",N(G156)=0,N(P156)=0),"",N(G156)/P156)</f>
        <v/>
      </c>
      <c r="T156" s="54" t="str">
        <f>IF(AND($A156="",COUNTA(B156:O156)=0),"",IF($A156="","Add the creator",IF(COUNTA(G156:O156)&gt;COUNT(G156:O156),"A number is saved as text",IF(B156="","Add the platform",IF(N(G156)=0,"Add the cost",IF(N(I156)=0,"Add impressions",IF(N(H156)&gt;N(I156),"Reach is above impressions","✓")))))))</f>
        <v/>
      </c>
    </row>
    <row r="157" spans="1:20" ht="20.100000000000001" customHeight="1">
      <c r="A157" s="49"/>
      <c r="B157" s="49"/>
      <c r="C157" s="49"/>
      <c r="D157" s="49"/>
      <c r="E157" s="50"/>
      <c r="F157" s="49"/>
      <c r="G157" s="51"/>
      <c r="H157" s="51"/>
      <c r="I157" s="51"/>
      <c r="J157" s="51"/>
      <c r="K157" s="51"/>
      <c r="L157" s="51"/>
      <c r="M157" s="51"/>
      <c r="N157" s="51"/>
      <c r="O157" s="51"/>
      <c r="P157" s="52" t="str">
        <f>IF($A157="","",CHOOSE(Calc!$S$2,N(L157),N(M157),N(N157),N(O157)))</f>
        <v/>
      </c>
      <c r="Q157" s="53" t="str">
        <f>IF(OR($A157="",N(G157)=0,N(I157)=0),"",N(G157)/N(I157)*1000)</f>
        <v/>
      </c>
      <c r="R157" s="53" t="str">
        <f>IF(OR($A157="",N(G157)=0,N(J157)=0),"",N(G157)/N(J157))</f>
        <v/>
      </c>
      <c r="S157" s="53" t="str">
        <f>IF(OR($A157="",N(G157)=0,N(P157)=0),"",N(G157)/P157)</f>
        <v/>
      </c>
      <c r="T157" s="54" t="str">
        <f>IF(AND($A157="",COUNTA(B157:O157)=0),"",IF($A157="","Add the creator",IF(COUNTA(G157:O157)&gt;COUNT(G157:O157),"A number is saved as text",IF(B157="","Add the platform",IF(N(G157)=0,"Add the cost",IF(N(I157)=0,"Add impressions",IF(N(H157)&gt;N(I157),"Reach is above impressions","✓")))))))</f>
        <v/>
      </c>
    </row>
    <row r="158" spans="1:20" ht="20.100000000000001" customHeight="1">
      <c r="A158" s="49"/>
      <c r="B158" s="49"/>
      <c r="C158" s="49"/>
      <c r="D158" s="49"/>
      <c r="E158" s="50"/>
      <c r="F158" s="49"/>
      <c r="G158" s="51"/>
      <c r="H158" s="51"/>
      <c r="I158" s="51"/>
      <c r="J158" s="51"/>
      <c r="K158" s="51"/>
      <c r="L158" s="51"/>
      <c r="M158" s="51"/>
      <c r="N158" s="51"/>
      <c r="O158" s="51"/>
      <c r="P158" s="52" t="str">
        <f>IF($A158="","",CHOOSE(Calc!$S$2,N(L158),N(M158),N(N158),N(O158)))</f>
        <v/>
      </c>
      <c r="Q158" s="53" t="str">
        <f>IF(OR($A158="",N(G158)=0,N(I158)=0),"",N(G158)/N(I158)*1000)</f>
        <v/>
      </c>
      <c r="R158" s="53" t="str">
        <f>IF(OR($A158="",N(G158)=0,N(J158)=0),"",N(G158)/N(J158))</f>
        <v/>
      </c>
      <c r="S158" s="53" t="str">
        <f>IF(OR($A158="",N(G158)=0,N(P158)=0),"",N(G158)/P158)</f>
        <v/>
      </c>
      <c r="T158" s="54" t="str">
        <f>IF(AND($A158="",COUNTA(B158:O158)=0),"",IF($A158="","Add the creator",IF(COUNTA(G158:O158)&gt;COUNT(G158:O158),"A number is saved as text",IF(B158="","Add the platform",IF(N(G158)=0,"Add the cost",IF(N(I158)=0,"Add impressions",IF(N(H158)&gt;N(I158),"Reach is above impressions","✓")))))))</f>
        <v/>
      </c>
    </row>
    <row r="159" spans="1:20" ht="20.100000000000001" customHeight="1">
      <c r="A159" s="49"/>
      <c r="B159" s="49"/>
      <c r="C159" s="49"/>
      <c r="D159" s="49"/>
      <c r="E159" s="50"/>
      <c r="F159" s="49"/>
      <c r="G159" s="51"/>
      <c r="H159" s="51"/>
      <c r="I159" s="51"/>
      <c r="J159" s="51"/>
      <c r="K159" s="51"/>
      <c r="L159" s="51"/>
      <c r="M159" s="51"/>
      <c r="N159" s="51"/>
      <c r="O159" s="51"/>
      <c r="P159" s="52" t="str">
        <f>IF($A159="","",CHOOSE(Calc!$S$2,N(L159),N(M159),N(N159),N(O159)))</f>
        <v/>
      </c>
      <c r="Q159" s="53" t="str">
        <f>IF(OR($A159="",N(G159)=0,N(I159)=0),"",N(G159)/N(I159)*1000)</f>
        <v/>
      </c>
      <c r="R159" s="53" t="str">
        <f>IF(OR($A159="",N(G159)=0,N(J159)=0),"",N(G159)/N(J159))</f>
        <v/>
      </c>
      <c r="S159" s="53" t="str">
        <f>IF(OR($A159="",N(G159)=0,N(P159)=0),"",N(G159)/P159)</f>
        <v/>
      </c>
      <c r="T159" s="54" t="str">
        <f>IF(AND($A159="",COUNTA(B159:O159)=0),"",IF($A159="","Add the creator",IF(COUNTA(G159:O159)&gt;COUNT(G159:O159),"A number is saved as text",IF(B159="","Add the platform",IF(N(G159)=0,"Add the cost",IF(N(I159)=0,"Add impressions",IF(N(H159)&gt;N(I159),"Reach is above impressions","✓")))))))</f>
        <v/>
      </c>
    </row>
    <row r="160" spans="1:20" ht="20.100000000000001" customHeight="1">
      <c r="A160" s="49"/>
      <c r="B160" s="49"/>
      <c r="C160" s="49"/>
      <c r="D160" s="49"/>
      <c r="E160" s="50"/>
      <c r="F160" s="49"/>
      <c r="G160" s="51"/>
      <c r="H160" s="51"/>
      <c r="I160" s="51"/>
      <c r="J160" s="51"/>
      <c r="K160" s="51"/>
      <c r="L160" s="51"/>
      <c r="M160" s="51"/>
      <c r="N160" s="51"/>
      <c r="O160" s="51"/>
      <c r="P160" s="52" t="str">
        <f>IF($A160="","",CHOOSE(Calc!$S$2,N(L160),N(M160),N(N160),N(O160)))</f>
        <v/>
      </c>
      <c r="Q160" s="53" t="str">
        <f>IF(OR($A160="",N(G160)=0,N(I160)=0),"",N(G160)/N(I160)*1000)</f>
        <v/>
      </c>
      <c r="R160" s="53" t="str">
        <f>IF(OR($A160="",N(G160)=0,N(J160)=0),"",N(G160)/N(J160))</f>
        <v/>
      </c>
      <c r="S160" s="53" t="str">
        <f>IF(OR($A160="",N(G160)=0,N(P160)=0),"",N(G160)/P160)</f>
        <v/>
      </c>
      <c r="T160" s="54" t="str">
        <f>IF(AND($A160="",COUNTA(B160:O160)=0),"",IF($A160="","Add the creator",IF(COUNTA(G160:O160)&gt;COUNT(G160:O160),"A number is saved as text",IF(B160="","Add the platform",IF(N(G160)=0,"Add the cost",IF(N(I160)=0,"Add impressions",IF(N(H160)&gt;N(I160),"Reach is above impressions","✓")))))))</f>
        <v/>
      </c>
    </row>
    <row r="161" spans="1:20" ht="20.100000000000001" customHeight="1">
      <c r="A161" s="49"/>
      <c r="B161" s="49"/>
      <c r="C161" s="49"/>
      <c r="D161" s="49"/>
      <c r="E161" s="50"/>
      <c r="F161" s="49"/>
      <c r="G161" s="51"/>
      <c r="H161" s="51"/>
      <c r="I161" s="51"/>
      <c r="J161" s="51"/>
      <c r="K161" s="51"/>
      <c r="L161" s="51"/>
      <c r="M161" s="51"/>
      <c r="N161" s="51"/>
      <c r="O161" s="51"/>
      <c r="P161" s="52" t="str">
        <f>IF($A161="","",CHOOSE(Calc!$S$2,N(L161),N(M161),N(N161),N(O161)))</f>
        <v/>
      </c>
      <c r="Q161" s="53" t="str">
        <f>IF(OR($A161="",N(G161)=0,N(I161)=0),"",N(G161)/N(I161)*1000)</f>
        <v/>
      </c>
      <c r="R161" s="53" t="str">
        <f>IF(OR($A161="",N(G161)=0,N(J161)=0),"",N(G161)/N(J161))</f>
        <v/>
      </c>
      <c r="S161" s="53" t="str">
        <f>IF(OR($A161="",N(G161)=0,N(P161)=0),"",N(G161)/P161)</f>
        <v/>
      </c>
      <c r="T161" s="54" t="str">
        <f>IF(AND($A161="",COUNTA(B161:O161)=0),"",IF($A161="","Add the creator",IF(COUNTA(G161:O161)&gt;COUNT(G161:O161),"A number is saved as text",IF(B161="","Add the platform",IF(N(G161)=0,"Add the cost",IF(N(I161)=0,"Add impressions",IF(N(H161)&gt;N(I161),"Reach is above impressions","✓")))))))</f>
        <v/>
      </c>
    </row>
    <row r="162" spans="1:20" ht="20.100000000000001" customHeight="1">
      <c r="A162" s="49"/>
      <c r="B162" s="49"/>
      <c r="C162" s="49"/>
      <c r="D162" s="49"/>
      <c r="E162" s="50"/>
      <c r="F162" s="49"/>
      <c r="G162" s="51"/>
      <c r="H162" s="51"/>
      <c r="I162" s="51"/>
      <c r="J162" s="51"/>
      <c r="K162" s="51"/>
      <c r="L162" s="51"/>
      <c r="M162" s="51"/>
      <c r="N162" s="51"/>
      <c r="O162" s="51"/>
      <c r="P162" s="52" t="str">
        <f>IF($A162="","",CHOOSE(Calc!$S$2,N(L162),N(M162),N(N162),N(O162)))</f>
        <v/>
      </c>
      <c r="Q162" s="53" t="str">
        <f>IF(OR($A162="",N(G162)=0,N(I162)=0),"",N(G162)/N(I162)*1000)</f>
        <v/>
      </c>
      <c r="R162" s="53" t="str">
        <f>IF(OR($A162="",N(G162)=0,N(J162)=0),"",N(G162)/N(J162))</f>
        <v/>
      </c>
      <c r="S162" s="53" t="str">
        <f>IF(OR($A162="",N(G162)=0,N(P162)=0),"",N(G162)/P162)</f>
        <v/>
      </c>
      <c r="T162" s="54" t="str">
        <f>IF(AND($A162="",COUNTA(B162:O162)=0),"",IF($A162="","Add the creator",IF(COUNTA(G162:O162)&gt;COUNT(G162:O162),"A number is saved as text",IF(B162="","Add the platform",IF(N(G162)=0,"Add the cost",IF(N(I162)=0,"Add impressions",IF(N(H162)&gt;N(I162),"Reach is above impressions","✓")))))))</f>
        <v/>
      </c>
    </row>
    <row r="163" spans="1:20" ht="20.100000000000001" customHeight="1">
      <c r="A163" s="49"/>
      <c r="B163" s="49"/>
      <c r="C163" s="49"/>
      <c r="D163" s="49"/>
      <c r="E163" s="50"/>
      <c r="F163" s="49"/>
      <c r="G163" s="51"/>
      <c r="H163" s="51"/>
      <c r="I163" s="51"/>
      <c r="J163" s="51"/>
      <c r="K163" s="51"/>
      <c r="L163" s="51"/>
      <c r="M163" s="51"/>
      <c r="N163" s="51"/>
      <c r="O163" s="51"/>
      <c r="P163" s="52" t="str">
        <f>IF($A163="","",CHOOSE(Calc!$S$2,N(L163),N(M163),N(N163),N(O163)))</f>
        <v/>
      </c>
      <c r="Q163" s="53" t="str">
        <f>IF(OR($A163="",N(G163)=0,N(I163)=0),"",N(G163)/N(I163)*1000)</f>
        <v/>
      </c>
      <c r="R163" s="53" t="str">
        <f>IF(OR($A163="",N(G163)=0,N(J163)=0),"",N(G163)/N(J163))</f>
        <v/>
      </c>
      <c r="S163" s="53" t="str">
        <f>IF(OR($A163="",N(G163)=0,N(P163)=0),"",N(G163)/P163)</f>
        <v/>
      </c>
      <c r="T163" s="54" t="str">
        <f>IF(AND($A163="",COUNTA(B163:O163)=0),"",IF($A163="","Add the creator",IF(COUNTA(G163:O163)&gt;COUNT(G163:O163),"A number is saved as text",IF(B163="","Add the platform",IF(N(G163)=0,"Add the cost",IF(N(I163)=0,"Add impressions",IF(N(H163)&gt;N(I163),"Reach is above impressions","✓")))))))</f>
        <v/>
      </c>
    </row>
    <row r="164" spans="1:20" ht="20.100000000000001" customHeight="1">
      <c r="A164" s="49"/>
      <c r="B164" s="49"/>
      <c r="C164" s="49"/>
      <c r="D164" s="49"/>
      <c r="E164" s="50"/>
      <c r="F164" s="49"/>
      <c r="G164" s="51"/>
      <c r="H164" s="51"/>
      <c r="I164" s="51"/>
      <c r="J164" s="51"/>
      <c r="K164" s="51"/>
      <c r="L164" s="51"/>
      <c r="M164" s="51"/>
      <c r="N164" s="51"/>
      <c r="O164" s="51"/>
      <c r="P164" s="52" t="str">
        <f>IF($A164="","",CHOOSE(Calc!$S$2,N(L164),N(M164),N(N164),N(O164)))</f>
        <v/>
      </c>
      <c r="Q164" s="53" t="str">
        <f>IF(OR($A164="",N(G164)=0,N(I164)=0),"",N(G164)/N(I164)*1000)</f>
        <v/>
      </c>
      <c r="R164" s="53" t="str">
        <f>IF(OR($A164="",N(G164)=0,N(J164)=0),"",N(G164)/N(J164))</f>
        <v/>
      </c>
      <c r="S164" s="53" t="str">
        <f>IF(OR($A164="",N(G164)=0,N(P164)=0),"",N(G164)/P164)</f>
        <v/>
      </c>
      <c r="T164" s="54" t="str">
        <f>IF(AND($A164="",COUNTA(B164:O164)=0),"",IF($A164="","Add the creator",IF(COUNTA(G164:O164)&gt;COUNT(G164:O164),"A number is saved as text",IF(B164="","Add the platform",IF(N(G164)=0,"Add the cost",IF(N(I164)=0,"Add impressions",IF(N(H164)&gt;N(I164),"Reach is above impressions","✓")))))))</f>
        <v/>
      </c>
    </row>
    <row r="165" spans="1:20" ht="20.100000000000001" customHeight="1">
      <c r="A165" s="49"/>
      <c r="B165" s="49"/>
      <c r="C165" s="49"/>
      <c r="D165" s="49"/>
      <c r="E165" s="50"/>
      <c r="F165" s="49"/>
      <c r="G165" s="51"/>
      <c r="H165" s="51"/>
      <c r="I165" s="51"/>
      <c r="J165" s="51"/>
      <c r="K165" s="51"/>
      <c r="L165" s="51"/>
      <c r="M165" s="51"/>
      <c r="N165" s="51"/>
      <c r="O165" s="51"/>
      <c r="P165" s="52" t="str">
        <f>IF($A165="","",CHOOSE(Calc!$S$2,N(L165),N(M165),N(N165),N(O165)))</f>
        <v/>
      </c>
      <c r="Q165" s="53" t="str">
        <f>IF(OR($A165="",N(G165)=0,N(I165)=0),"",N(G165)/N(I165)*1000)</f>
        <v/>
      </c>
      <c r="R165" s="53" t="str">
        <f>IF(OR($A165="",N(G165)=0,N(J165)=0),"",N(G165)/N(J165))</f>
        <v/>
      </c>
      <c r="S165" s="53" t="str">
        <f>IF(OR($A165="",N(G165)=0,N(P165)=0),"",N(G165)/P165)</f>
        <v/>
      </c>
      <c r="T165" s="54" t="str">
        <f>IF(AND($A165="",COUNTA(B165:O165)=0),"",IF($A165="","Add the creator",IF(COUNTA(G165:O165)&gt;COUNT(G165:O165),"A number is saved as text",IF(B165="","Add the platform",IF(N(G165)=0,"Add the cost",IF(N(I165)=0,"Add impressions",IF(N(H165)&gt;N(I165),"Reach is above impressions","✓")))))))</f>
        <v/>
      </c>
    </row>
    <row r="166" spans="1:20" ht="20.100000000000001" customHeight="1">
      <c r="A166" s="49"/>
      <c r="B166" s="49"/>
      <c r="C166" s="49"/>
      <c r="D166" s="49"/>
      <c r="E166" s="50"/>
      <c r="F166" s="49"/>
      <c r="G166" s="51"/>
      <c r="H166" s="51"/>
      <c r="I166" s="51"/>
      <c r="J166" s="51"/>
      <c r="K166" s="51"/>
      <c r="L166" s="51"/>
      <c r="M166" s="51"/>
      <c r="N166" s="51"/>
      <c r="O166" s="51"/>
      <c r="P166" s="52" t="str">
        <f>IF($A166="","",CHOOSE(Calc!$S$2,N(L166),N(M166),N(N166),N(O166)))</f>
        <v/>
      </c>
      <c r="Q166" s="53" t="str">
        <f>IF(OR($A166="",N(G166)=0,N(I166)=0),"",N(G166)/N(I166)*1000)</f>
        <v/>
      </c>
      <c r="R166" s="53" t="str">
        <f>IF(OR($A166="",N(G166)=0,N(J166)=0),"",N(G166)/N(J166))</f>
        <v/>
      </c>
      <c r="S166" s="53" t="str">
        <f>IF(OR($A166="",N(G166)=0,N(P166)=0),"",N(G166)/P166)</f>
        <v/>
      </c>
      <c r="T166" s="54" t="str">
        <f>IF(AND($A166="",COUNTA(B166:O166)=0),"",IF($A166="","Add the creator",IF(COUNTA(G166:O166)&gt;COUNT(G166:O166),"A number is saved as text",IF(B166="","Add the platform",IF(N(G166)=0,"Add the cost",IF(N(I166)=0,"Add impressions",IF(N(H166)&gt;N(I166),"Reach is above impressions","✓")))))))</f>
        <v/>
      </c>
    </row>
    <row r="167" spans="1:20" ht="20.100000000000001" customHeight="1">
      <c r="A167" s="49"/>
      <c r="B167" s="49"/>
      <c r="C167" s="49"/>
      <c r="D167" s="49"/>
      <c r="E167" s="50"/>
      <c r="F167" s="49"/>
      <c r="G167" s="51"/>
      <c r="H167" s="51"/>
      <c r="I167" s="51"/>
      <c r="J167" s="51"/>
      <c r="K167" s="51"/>
      <c r="L167" s="51"/>
      <c r="M167" s="51"/>
      <c r="N167" s="51"/>
      <c r="O167" s="51"/>
      <c r="P167" s="52" t="str">
        <f>IF($A167="","",CHOOSE(Calc!$S$2,N(L167),N(M167),N(N167),N(O167)))</f>
        <v/>
      </c>
      <c r="Q167" s="53" t="str">
        <f>IF(OR($A167="",N(G167)=0,N(I167)=0),"",N(G167)/N(I167)*1000)</f>
        <v/>
      </c>
      <c r="R167" s="53" t="str">
        <f>IF(OR($A167="",N(G167)=0,N(J167)=0),"",N(G167)/N(J167))</f>
        <v/>
      </c>
      <c r="S167" s="53" t="str">
        <f>IF(OR($A167="",N(G167)=0,N(P167)=0),"",N(G167)/P167)</f>
        <v/>
      </c>
      <c r="T167" s="54" t="str">
        <f>IF(AND($A167="",COUNTA(B167:O167)=0),"",IF($A167="","Add the creator",IF(COUNTA(G167:O167)&gt;COUNT(G167:O167),"A number is saved as text",IF(B167="","Add the platform",IF(N(G167)=0,"Add the cost",IF(N(I167)=0,"Add impressions",IF(N(H167)&gt;N(I167),"Reach is above impressions","✓")))))))</f>
        <v/>
      </c>
    </row>
    <row r="168" spans="1:20" ht="20.100000000000001" customHeight="1">
      <c r="A168" s="49"/>
      <c r="B168" s="49"/>
      <c r="C168" s="49"/>
      <c r="D168" s="49"/>
      <c r="E168" s="50"/>
      <c r="F168" s="49"/>
      <c r="G168" s="51"/>
      <c r="H168" s="51"/>
      <c r="I168" s="51"/>
      <c r="J168" s="51"/>
      <c r="K168" s="51"/>
      <c r="L168" s="51"/>
      <c r="M168" s="51"/>
      <c r="N168" s="51"/>
      <c r="O168" s="51"/>
      <c r="P168" s="52" t="str">
        <f>IF($A168="","",CHOOSE(Calc!$S$2,N(L168),N(M168),N(N168),N(O168)))</f>
        <v/>
      </c>
      <c r="Q168" s="53" t="str">
        <f>IF(OR($A168="",N(G168)=0,N(I168)=0),"",N(G168)/N(I168)*1000)</f>
        <v/>
      </c>
      <c r="R168" s="53" t="str">
        <f>IF(OR($A168="",N(G168)=0,N(J168)=0),"",N(G168)/N(J168))</f>
        <v/>
      </c>
      <c r="S168" s="53" t="str">
        <f>IF(OR($A168="",N(G168)=0,N(P168)=0),"",N(G168)/P168)</f>
        <v/>
      </c>
      <c r="T168" s="54" t="str">
        <f>IF(AND($A168="",COUNTA(B168:O168)=0),"",IF($A168="","Add the creator",IF(COUNTA(G168:O168)&gt;COUNT(G168:O168),"A number is saved as text",IF(B168="","Add the platform",IF(N(G168)=0,"Add the cost",IF(N(I168)=0,"Add impressions",IF(N(H168)&gt;N(I168),"Reach is above impressions","✓")))))))</f>
        <v/>
      </c>
    </row>
    <row r="169" spans="1:20" ht="20.100000000000001" customHeight="1">
      <c r="A169" s="49"/>
      <c r="B169" s="49"/>
      <c r="C169" s="49"/>
      <c r="D169" s="49"/>
      <c r="E169" s="50"/>
      <c r="F169" s="49"/>
      <c r="G169" s="51"/>
      <c r="H169" s="51"/>
      <c r="I169" s="51"/>
      <c r="J169" s="51"/>
      <c r="K169" s="51"/>
      <c r="L169" s="51"/>
      <c r="M169" s="51"/>
      <c r="N169" s="51"/>
      <c r="O169" s="51"/>
      <c r="P169" s="52" t="str">
        <f>IF($A169="","",CHOOSE(Calc!$S$2,N(L169),N(M169),N(N169),N(O169)))</f>
        <v/>
      </c>
      <c r="Q169" s="53" t="str">
        <f>IF(OR($A169="",N(G169)=0,N(I169)=0),"",N(G169)/N(I169)*1000)</f>
        <v/>
      </c>
      <c r="R169" s="53" t="str">
        <f>IF(OR($A169="",N(G169)=0,N(J169)=0),"",N(G169)/N(J169))</f>
        <v/>
      </c>
      <c r="S169" s="53" t="str">
        <f>IF(OR($A169="",N(G169)=0,N(P169)=0),"",N(G169)/P169)</f>
        <v/>
      </c>
      <c r="T169" s="54" t="str">
        <f>IF(AND($A169="",COUNTA(B169:O169)=0),"",IF($A169="","Add the creator",IF(COUNTA(G169:O169)&gt;COUNT(G169:O169),"A number is saved as text",IF(B169="","Add the platform",IF(N(G169)=0,"Add the cost",IF(N(I169)=0,"Add impressions",IF(N(H169)&gt;N(I169),"Reach is above impressions","✓")))))))</f>
        <v/>
      </c>
    </row>
    <row r="170" spans="1:20" ht="20.100000000000001" customHeight="1">
      <c r="A170" s="49"/>
      <c r="B170" s="49"/>
      <c r="C170" s="49"/>
      <c r="D170" s="49"/>
      <c r="E170" s="50"/>
      <c r="F170" s="49"/>
      <c r="G170" s="51"/>
      <c r="H170" s="51"/>
      <c r="I170" s="51"/>
      <c r="J170" s="51"/>
      <c r="K170" s="51"/>
      <c r="L170" s="51"/>
      <c r="M170" s="51"/>
      <c r="N170" s="51"/>
      <c r="O170" s="51"/>
      <c r="P170" s="52" t="str">
        <f>IF($A170="","",CHOOSE(Calc!$S$2,N(L170),N(M170),N(N170),N(O170)))</f>
        <v/>
      </c>
      <c r="Q170" s="53" t="str">
        <f>IF(OR($A170="",N(G170)=0,N(I170)=0),"",N(G170)/N(I170)*1000)</f>
        <v/>
      </c>
      <c r="R170" s="53" t="str">
        <f>IF(OR($A170="",N(G170)=0,N(J170)=0),"",N(G170)/N(J170))</f>
        <v/>
      </c>
      <c r="S170" s="53" t="str">
        <f>IF(OR($A170="",N(G170)=0,N(P170)=0),"",N(G170)/P170)</f>
        <v/>
      </c>
      <c r="T170" s="54" t="str">
        <f>IF(AND($A170="",COUNTA(B170:O170)=0),"",IF($A170="","Add the creator",IF(COUNTA(G170:O170)&gt;COUNT(G170:O170),"A number is saved as text",IF(B170="","Add the platform",IF(N(G170)=0,"Add the cost",IF(N(I170)=0,"Add impressions",IF(N(H170)&gt;N(I170),"Reach is above impressions","✓")))))))</f>
        <v/>
      </c>
    </row>
    <row r="171" spans="1:20" ht="20.100000000000001" customHeight="1">
      <c r="A171" s="49"/>
      <c r="B171" s="49"/>
      <c r="C171" s="49"/>
      <c r="D171" s="49"/>
      <c r="E171" s="50"/>
      <c r="F171" s="49"/>
      <c r="G171" s="51"/>
      <c r="H171" s="51"/>
      <c r="I171" s="51"/>
      <c r="J171" s="51"/>
      <c r="K171" s="51"/>
      <c r="L171" s="51"/>
      <c r="M171" s="51"/>
      <c r="N171" s="51"/>
      <c r="O171" s="51"/>
      <c r="P171" s="52" t="str">
        <f>IF($A171="","",CHOOSE(Calc!$S$2,N(L171),N(M171),N(N171),N(O171)))</f>
        <v/>
      </c>
      <c r="Q171" s="53" t="str">
        <f>IF(OR($A171="",N(G171)=0,N(I171)=0),"",N(G171)/N(I171)*1000)</f>
        <v/>
      </c>
      <c r="R171" s="53" t="str">
        <f>IF(OR($A171="",N(G171)=0,N(J171)=0),"",N(G171)/N(J171))</f>
        <v/>
      </c>
      <c r="S171" s="53" t="str">
        <f>IF(OR($A171="",N(G171)=0,N(P171)=0),"",N(G171)/P171)</f>
        <v/>
      </c>
      <c r="T171" s="54" t="str">
        <f>IF(AND($A171="",COUNTA(B171:O171)=0),"",IF($A171="","Add the creator",IF(COUNTA(G171:O171)&gt;COUNT(G171:O171),"A number is saved as text",IF(B171="","Add the platform",IF(N(G171)=0,"Add the cost",IF(N(I171)=0,"Add impressions",IF(N(H171)&gt;N(I171),"Reach is above impressions","✓")))))))</f>
        <v/>
      </c>
    </row>
    <row r="172" spans="1:20" ht="20.100000000000001" customHeight="1">
      <c r="A172" s="49"/>
      <c r="B172" s="49"/>
      <c r="C172" s="49"/>
      <c r="D172" s="49"/>
      <c r="E172" s="50"/>
      <c r="F172" s="49"/>
      <c r="G172" s="51"/>
      <c r="H172" s="51"/>
      <c r="I172" s="51"/>
      <c r="J172" s="51"/>
      <c r="K172" s="51"/>
      <c r="L172" s="51"/>
      <c r="M172" s="51"/>
      <c r="N172" s="51"/>
      <c r="O172" s="51"/>
      <c r="P172" s="52" t="str">
        <f>IF($A172="","",CHOOSE(Calc!$S$2,N(L172),N(M172),N(N172),N(O172)))</f>
        <v/>
      </c>
      <c r="Q172" s="53" t="str">
        <f>IF(OR($A172="",N(G172)=0,N(I172)=0),"",N(G172)/N(I172)*1000)</f>
        <v/>
      </c>
      <c r="R172" s="53" t="str">
        <f>IF(OR($A172="",N(G172)=0,N(J172)=0),"",N(G172)/N(J172))</f>
        <v/>
      </c>
      <c r="S172" s="53" t="str">
        <f>IF(OR($A172="",N(G172)=0,N(P172)=0),"",N(G172)/P172)</f>
        <v/>
      </c>
      <c r="T172" s="54" t="str">
        <f>IF(AND($A172="",COUNTA(B172:O172)=0),"",IF($A172="","Add the creator",IF(COUNTA(G172:O172)&gt;COUNT(G172:O172),"A number is saved as text",IF(B172="","Add the platform",IF(N(G172)=0,"Add the cost",IF(N(I172)=0,"Add impressions",IF(N(H172)&gt;N(I172),"Reach is above impressions","✓")))))))</f>
        <v/>
      </c>
    </row>
    <row r="173" spans="1:20" ht="20.100000000000001" customHeight="1">
      <c r="A173" s="49"/>
      <c r="B173" s="49"/>
      <c r="C173" s="49"/>
      <c r="D173" s="49"/>
      <c r="E173" s="50"/>
      <c r="F173" s="49"/>
      <c r="G173" s="51"/>
      <c r="H173" s="51"/>
      <c r="I173" s="51"/>
      <c r="J173" s="51"/>
      <c r="K173" s="51"/>
      <c r="L173" s="51"/>
      <c r="M173" s="51"/>
      <c r="N173" s="51"/>
      <c r="O173" s="51"/>
      <c r="P173" s="52" t="str">
        <f>IF($A173="","",CHOOSE(Calc!$S$2,N(L173),N(M173),N(N173),N(O173)))</f>
        <v/>
      </c>
      <c r="Q173" s="53" t="str">
        <f>IF(OR($A173="",N(G173)=0,N(I173)=0),"",N(G173)/N(I173)*1000)</f>
        <v/>
      </c>
      <c r="R173" s="53" t="str">
        <f>IF(OR($A173="",N(G173)=0,N(J173)=0),"",N(G173)/N(J173))</f>
        <v/>
      </c>
      <c r="S173" s="53" t="str">
        <f>IF(OR($A173="",N(G173)=0,N(P173)=0),"",N(G173)/P173)</f>
        <v/>
      </c>
      <c r="T173" s="54" t="str">
        <f>IF(AND($A173="",COUNTA(B173:O173)=0),"",IF($A173="","Add the creator",IF(COUNTA(G173:O173)&gt;COUNT(G173:O173),"A number is saved as text",IF(B173="","Add the platform",IF(N(G173)=0,"Add the cost",IF(N(I173)=0,"Add impressions",IF(N(H173)&gt;N(I173),"Reach is above impressions","✓")))))))</f>
        <v/>
      </c>
    </row>
    <row r="174" spans="1:20" ht="20.100000000000001" customHeight="1">
      <c r="A174" s="49"/>
      <c r="B174" s="49"/>
      <c r="C174" s="49"/>
      <c r="D174" s="49"/>
      <c r="E174" s="50"/>
      <c r="F174" s="49"/>
      <c r="G174" s="51"/>
      <c r="H174" s="51"/>
      <c r="I174" s="51"/>
      <c r="J174" s="51"/>
      <c r="K174" s="51"/>
      <c r="L174" s="51"/>
      <c r="M174" s="51"/>
      <c r="N174" s="51"/>
      <c r="O174" s="51"/>
      <c r="P174" s="52" t="str">
        <f>IF($A174="","",CHOOSE(Calc!$S$2,N(L174),N(M174),N(N174),N(O174)))</f>
        <v/>
      </c>
      <c r="Q174" s="53" t="str">
        <f>IF(OR($A174="",N(G174)=0,N(I174)=0),"",N(G174)/N(I174)*1000)</f>
        <v/>
      </c>
      <c r="R174" s="53" t="str">
        <f>IF(OR($A174="",N(G174)=0,N(J174)=0),"",N(G174)/N(J174))</f>
        <v/>
      </c>
      <c r="S174" s="53" t="str">
        <f>IF(OR($A174="",N(G174)=0,N(P174)=0),"",N(G174)/P174)</f>
        <v/>
      </c>
      <c r="T174" s="54" t="str">
        <f>IF(AND($A174="",COUNTA(B174:O174)=0),"",IF($A174="","Add the creator",IF(COUNTA(G174:O174)&gt;COUNT(G174:O174),"A number is saved as text",IF(B174="","Add the platform",IF(N(G174)=0,"Add the cost",IF(N(I174)=0,"Add impressions",IF(N(H174)&gt;N(I174),"Reach is above impressions","✓")))))))</f>
        <v/>
      </c>
    </row>
    <row r="175" spans="1:20" ht="20.100000000000001" customHeight="1">
      <c r="A175" s="49"/>
      <c r="B175" s="49"/>
      <c r="C175" s="49"/>
      <c r="D175" s="49"/>
      <c r="E175" s="50"/>
      <c r="F175" s="49"/>
      <c r="G175" s="51"/>
      <c r="H175" s="51"/>
      <c r="I175" s="51"/>
      <c r="J175" s="51"/>
      <c r="K175" s="51"/>
      <c r="L175" s="51"/>
      <c r="M175" s="51"/>
      <c r="N175" s="51"/>
      <c r="O175" s="51"/>
      <c r="P175" s="52" t="str">
        <f>IF($A175="","",CHOOSE(Calc!$S$2,N(L175),N(M175),N(N175),N(O175)))</f>
        <v/>
      </c>
      <c r="Q175" s="53" t="str">
        <f>IF(OR($A175="",N(G175)=0,N(I175)=0),"",N(G175)/N(I175)*1000)</f>
        <v/>
      </c>
      <c r="R175" s="53" t="str">
        <f>IF(OR($A175="",N(G175)=0,N(J175)=0),"",N(G175)/N(J175))</f>
        <v/>
      </c>
      <c r="S175" s="53" t="str">
        <f>IF(OR($A175="",N(G175)=0,N(P175)=0),"",N(G175)/P175)</f>
        <v/>
      </c>
      <c r="T175" s="54" t="str">
        <f>IF(AND($A175="",COUNTA(B175:O175)=0),"",IF($A175="","Add the creator",IF(COUNTA(G175:O175)&gt;COUNT(G175:O175),"A number is saved as text",IF(B175="","Add the platform",IF(N(G175)=0,"Add the cost",IF(N(I175)=0,"Add impressions",IF(N(H175)&gt;N(I175),"Reach is above impressions","✓")))))))</f>
        <v/>
      </c>
    </row>
    <row r="176" spans="1:20" ht="20.100000000000001" customHeight="1">
      <c r="A176" s="49"/>
      <c r="B176" s="49"/>
      <c r="C176" s="49"/>
      <c r="D176" s="49"/>
      <c r="E176" s="50"/>
      <c r="F176" s="49"/>
      <c r="G176" s="51"/>
      <c r="H176" s="51"/>
      <c r="I176" s="51"/>
      <c r="J176" s="51"/>
      <c r="K176" s="51"/>
      <c r="L176" s="51"/>
      <c r="M176" s="51"/>
      <c r="N176" s="51"/>
      <c r="O176" s="51"/>
      <c r="P176" s="52" t="str">
        <f>IF($A176="","",CHOOSE(Calc!$S$2,N(L176),N(M176),N(N176),N(O176)))</f>
        <v/>
      </c>
      <c r="Q176" s="53" t="str">
        <f>IF(OR($A176="",N(G176)=0,N(I176)=0),"",N(G176)/N(I176)*1000)</f>
        <v/>
      </c>
      <c r="R176" s="53" t="str">
        <f>IF(OR($A176="",N(G176)=0,N(J176)=0),"",N(G176)/N(J176))</f>
        <v/>
      </c>
      <c r="S176" s="53" t="str">
        <f>IF(OR($A176="",N(G176)=0,N(P176)=0),"",N(G176)/P176)</f>
        <v/>
      </c>
      <c r="T176" s="54" t="str">
        <f>IF(AND($A176="",COUNTA(B176:O176)=0),"",IF($A176="","Add the creator",IF(COUNTA(G176:O176)&gt;COUNT(G176:O176),"A number is saved as text",IF(B176="","Add the platform",IF(N(G176)=0,"Add the cost",IF(N(I176)=0,"Add impressions",IF(N(H176)&gt;N(I176),"Reach is above impressions","✓")))))))</f>
        <v/>
      </c>
    </row>
    <row r="177" spans="1:20" ht="20.100000000000001" customHeight="1">
      <c r="A177" s="49"/>
      <c r="B177" s="49"/>
      <c r="C177" s="49"/>
      <c r="D177" s="49"/>
      <c r="E177" s="50"/>
      <c r="F177" s="49"/>
      <c r="G177" s="51"/>
      <c r="H177" s="51"/>
      <c r="I177" s="51"/>
      <c r="J177" s="51"/>
      <c r="K177" s="51"/>
      <c r="L177" s="51"/>
      <c r="M177" s="51"/>
      <c r="N177" s="51"/>
      <c r="O177" s="51"/>
      <c r="P177" s="52" t="str">
        <f>IF($A177="","",CHOOSE(Calc!$S$2,N(L177),N(M177),N(N177),N(O177)))</f>
        <v/>
      </c>
      <c r="Q177" s="53" t="str">
        <f>IF(OR($A177="",N(G177)=0,N(I177)=0),"",N(G177)/N(I177)*1000)</f>
        <v/>
      </c>
      <c r="R177" s="53" t="str">
        <f>IF(OR($A177="",N(G177)=0,N(J177)=0),"",N(G177)/N(J177))</f>
        <v/>
      </c>
      <c r="S177" s="53" t="str">
        <f>IF(OR($A177="",N(G177)=0,N(P177)=0),"",N(G177)/P177)</f>
        <v/>
      </c>
      <c r="T177" s="54" t="str">
        <f>IF(AND($A177="",COUNTA(B177:O177)=0),"",IF($A177="","Add the creator",IF(COUNTA(G177:O177)&gt;COUNT(G177:O177),"A number is saved as text",IF(B177="","Add the platform",IF(N(G177)=0,"Add the cost",IF(N(I177)=0,"Add impressions",IF(N(H177)&gt;N(I177),"Reach is above impressions","✓")))))))</f>
        <v/>
      </c>
    </row>
    <row r="178" spans="1:20" ht="20.100000000000001" customHeight="1">
      <c r="A178" s="49"/>
      <c r="B178" s="49"/>
      <c r="C178" s="49"/>
      <c r="D178" s="49"/>
      <c r="E178" s="50"/>
      <c r="F178" s="49"/>
      <c r="G178" s="51"/>
      <c r="H178" s="51"/>
      <c r="I178" s="51"/>
      <c r="J178" s="51"/>
      <c r="K178" s="51"/>
      <c r="L178" s="51"/>
      <c r="M178" s="51"/>
      <c r="N178" s="51"/>
      <c r="O178" s="51"/>
      <c r="P178" s="52" t="str">
        <f>IF($A178="","",CHOOSE(Calc!$S$2,N(L178),N(M178),N(N178),N(O178)))</f>
        <v/>
      </c>
      <c r="Q178" s="53" t="str">
        <f>IF(OR($A178="",N(G178)=0,N(I178)=0),"",N(G178)/N(I178)*1000)</f>
        <v/>
      </c>
      <c r="R178" s="53" t="str">
        <f>IF(OR($A178="",N(G178)=0,N(J178)=0),"",N(G178)/N(J178))</f>
        <v/>
      </c>
      <c r="S178" s="53" t="str">
        <f>IF(OR($A178="",N(G178)=0,N(P178)=0),"",N(G178)/P178)</f>
        <v/>
      </c>
      <c r="T178" s="54" t="str">
        <f>IF(AND($A178="",COUNTA(B178:O178)=0),"",IF($A178="","Add the creator",IF(COUNTA(G178:O178)&gt;COUNT(G178:O178),"A number is saved as text",IF(B178="","Add the platform",IF(N(G178)=0,"Add the cost",IF(N(I178)=0,"Add impressions",IF(N(H178)&gt;N(I178),"Reach is above impressions","✓")))))))</f>
        <v/>
      </c>
    </row>
    <row r="179" spans="1:20" ht="20.100000000000001" customHeight="1">
      <c r="A179" s="49"/>
      <c r="B179" s="49"/>
      <c r="C179" s="49"/>
      <c r="D179" s="49"/>
      <c r="E179" s="50"/>
      <c r="F179" s="49"/>
      <c r="G179" s="51"/>
      <c r="H179" s="51"/>
      <c r="I179" s="51"/>
      <c r="J179" s="51"/>
      <c r="K179" s="51"/>
      <c r="L179" s="51"/>
      <c r="M179" s="51"/>
      <c r="N179" s="51"/>
      <c r="O179" s="51"/>
      <c r="P179" s="52" t="str">
        <f>IF($A179="","",CHOOSE(Calc!$S$2,N(L179),N(M179),N(N179),N(O179)))</f>
        <v/>
      </c>
      <c r="Q179" s="53" t="str">
        <f>IF(OR($A179="",N(G179)=0,N(I179)=0),"",N(G179)/N(I179)*1000)</f>
        <v/>
      </c>
      <c r="R179" s="53" t="str">
        <f>IF(OR($A179="",N(G179)=0,N(J179)=0),"",N(G179)/N(J179))</f>
        <v/>
      </c>
      <c r="S179" s="53" t="str">
        <f>IF(OR($A179="",N(G179)=0,N(P179)=0),"",N(G179)/P179)</f>
        <v/>
      </c>
      <c r="T179" s="54" t="str">
        <f>IF(AND($A179="",COUNTA(B179:O179)=0),"",IF($A179="","Add the creator",IF(COUNTA(G179:O179)&gt;COUNT(G179:O179),"A number is saved as text",IF(B179="","Add the platform",IF(N(G179)=0,"Add the cost",IF(N(I179)=0,"Add impressions",IF(N(H179)&gt;N(I179),"Reach is above impressions","✓")))))))</f>
        <v/>
      </c>
    </row>
    <row r="180" spans="1:20" ht="20.100000000000001" customHeight="1">
      <c r="A180" s="49"/>
      <c r="B180" s="49"/>
      <c r="C180" s="49"/>
      <c r="D180" s="49"/>
      <c r="E180" s="50"/>
      <c r="F180" s="49"/>
      <c r="G180" s="51"/>
      <c r="H180" s="51"/>
      <c r="I180" s="51"/>
      <c r="J180" s="51"/>
      <c r="K180" s="51"/>
      <c r="L180" s="51"/>
      <c r="M180" s="51"/>
      <c r="N180" s="51"/>
      <c r="O180" s="51"/>
      <c r="P180" s="52" t="str">
        <f>IF($A180="","",CHOOSE(Calc!$S$2,N(L180),N(M180),N(N180),N(O180)))</f>
        <v/>
      </c>
      <c r="Q180" s="53" t="str">
        <f>IF(OR($A180="",N(G180)=0,N(I180)=0),"",N(G180)/N(I180)*1000)</f>
        <v/>
      </c>
      <c r="R180" s="53" t="str">
        <f>IF(OR($A180="",N(G180)=0,N(J180)=0),"",N(G180)/N(J180))</f>
        <v/>
      </c>
      <c r="S180" s="53" t="str">
        <f>IF(OR($A180="",N(G180)=0,N(P180)=0),"",N(G180)/P180)</f>
        <v/>
      </c>
      <c r="T180" s="54" t="str">
        <f>IF(AND($A180="",COUNTA(B180:O180)=0),"",IF($A180="","Add the creator",IF(COUNTA(G180:O180)&gt;COUNT(G180:O180),"A number is saved as text",IF(B180="","Add the platform",IF(N(G180)=0,"Add the cost",IF(N(I180)=0,"Add impressions",IF(N(H180)&gt;N(I180),"Reach is above impressions","✓")))))))</f>
        <v/>
      </c>
    </row>
    <row r="181" spans="1:20" ht="20.100000000000001" customHeight="1">
      <c r="A181" s="49"/>
      <c r="B181" s="49"/>
      <c r="C181" s="49"/>
      <c r="D181" s="49"/>
      <c r="E181" s="50"/>
      <c r="F181" s="49"/>
      <c r="G181" s="51"/>
      <c r="H181" s="51"/>
      <c r="I181" s="51"/>
      <c r="J181" s="51"/>
      <c r="K181" s="51"/>
      <c r="L181" s="51"/>
      <c r="M181" s="51"/>
      <c r="N181" s="51"/>
      <c r="O181" s="51"/>
      <c r="P181" s="52" t="str">
        <f>IF($A181="","",CHOOSE(Calc!$S$2,N(L181),N(M181),N(N181),N(O181)))</f>
        <v/>
      </c>
      <c r="Q181" s="53" t="str">
        <f>IF(OR($A181="",N(G181)=0,N(I181)=0),"",N(G181)/N(I181)*1000)</f>
        <v/>
      </c>
      <c r="R181" s="53" t="str">
        <f>IF(OR($A181="",N(G181)=0,N(J181)=0),"",N(G181)/N(J181))</f>
        <v/>
      </c>
      <c r="S181" s="53" t="str">
        <f>IF(OR($A181="",N(G181)=0,N(P181)=0),"",N(G181)/P181)</f>
        <v/>
      </c>
      <c r="T181" s="54" t="str">
        <f>IF(AND($A181="",COUNTA(B181:O181)=0),"",IF($A181="","Add the creator",IF(COUNTA(G181:O181)&gt;COUNT(G181:O181),"A number is saved as text",IF(B181="","Add the platform",IF(N(G181)=0,"Add the cost",IF(N(I181)=0,"Add impressions",IF(N(H181)&gt;N(I181),"Reach is above impressions","✓")))))))</f>
        <v/>
      </c>
    </row>
    <row r="182" spans="1:20" ht="20.100000000000001" customHeight="1">
      <c r="A182" s="49"/>
      <c r="B182" s="49"/>
      <c r="C182" s="49"/>
      <c r="D182" s="49"/>
      <c r="E182" s="50"/>
      <c r="F182" s="49"/>
      <c r="G182" s="51"/>
      <c r="H182" s="51"/>
      <c r="I182" s="51"/>
      <c r="J182" s="51"/>
      <c r="K182" s="51"/>
      <c r="L182" s="51"/>
      <c r="M182" s="51"/>
      <c r="N182" s="51"/>
      <c r="O182" s="51"/>
      <c r="P182" s="52" t="str">
        <f>IF($A182="","",CHOOSE(Calc!$S$2,N(L182),N(M182),N(N182),N(O182)))</f>
        <v/>
      </c>
      <c r="Q182" s="53" t="str">
        <f>IF(OR($A182="",N(G182)=0,N(I182)=0),"",N(G182)/N(I182)*1000)</f>
        <v/>
      </c>
      <c r="R182" s="53" t="str">
        <f>IF(OR($A182="",N(G182)=0,N(J182)=0),"",N(G182)/N(J182))</f>
        <v/>
      </c>
      <c r="S182" s="53" t="str">
        <f>IF(OR($A182="",N(G182)=0,N(P182)=0),"",N(G182)/P182)</f>
        <v/>
      </c>
      <c r="T182" s="54" t="str">
        <f>IF(AND($A182="",COUNTA(B182:O182)=0),"",IF($A182="","Add the creator",IF(COUNTA(G182:O182)&gt;COUNT(G182:O182),"A number is saved as text",IF(B182="","Add the platform",IF(N(G182)=0,"Add the cost",IF(N(I182)=0,"Add impressions",IF(N(H182)&gt;N(I182),"Reach is above impressions","✓")))))))</f>
        <v/>
      </c>
    </row>
    <row r="183" spans="1:20" ht="20.100000000000001" customHeight="1">
      <c r="A183" s="49"/>
      <c r="B183" s="49"/>
      <c r="C183" s="49"/>
      <c r="D183" s="49"/>
      <c r="E183" s="50"/>
      <c r="F183" s="49"/>
      <c r="G183" s="51"/>
      <c r="H183" s="51"/>
      <c r="I183" s="51"/>
      <c r="J183" s="51"/>
      <c r="K183" s="51"/>
      <c r="L183" s="51"/>
      <c r="M183" s="51"/>
      <c r="N183" s="51"/>
      <c r="O183" s="51"/>
      <c r="P183" s="52" t="str">
        <f>IF($A183="","",CHOOSE(Calc!$S$2,N(L183),N(M183),N(N183),N(O183)))</f>
        <v/>
      </c>
      <c r="Q183" s="53" t="str">
        <f>IF(OR($A183="",N(G183)=0,N(I183)=0),"",N(G183)/N(I183)*1000)</f>
        <v/>
      </c>
      <c r="R183" s="53" t="str">
        <f>IF(OR($A183="",N(G183)=0,N(J183)=0),"",N(G183)/N(J183))</f>
        <v/>
      </c>
      <c r="S183" s="53" t="str">
        <f>IF(OR($A183="",N(G183)=0,N(P183)=0),"",N(G183)/P183)</f>
        <v/>
      </c>
      <c r="T183" s="54" t="str">
        <f>IF(AND($A183="",COUNTA(B183:O183)=0),"",IF($A183="","Add the creator",IF(COUNTA(G183:O183)&gt;COUNT(G183:O183),"A number is saved as text",IF(B183="","Add the platform",IF(N(G183)=0,"Add the cost",IF(N(I183)=0,"Add impressions",IF(N(H183)&gt;N(I183),"Reach is above impressions","✓")))))))</f>
        <v/>
      </c>
    </row>
    <row r="184" spans="1:20" ht="20.100000000000001" customHeight="1">
      <c r="A184" s="49"/>
      <c r="B184" s="49"/>
      <c r="C184" s="49"/>
      <c r="D184" s="49"/>
      <c r="E184" s="50"/>
      <c r="F184" s="49"/>
      <c r="G184" s="51"/>
      <c r="H184" s="51"/>
      <c r="I184" s="51"/>
      <c r="J184" s="51"/>
      <c r="K184" s="51"/>
      <c r="L184" s="51"/>
      <c r="M184" s="51"/>
      <c r="N184" s="51"/>
      <c r="O184" s="51"/>
      <c r="P184" s="52" t="str">
        <f>IF($A184="","",CHOOSE(Calc!$S$2,N(L184),N(M184),N(N184),N(O184)))</f>
        <v/>
      </c>
      <c r="Q184" s="53" t="str">
        <f>IF(OR($A184="",N(G184)=0,N(I184)=0),"",N(G184)/N(I184)*1000)</f>
        <v/>
      </c>
      <c r="R184" s="53" t="str">
        <f>IF(OR($A184="",N(G184)=0,N(J184)=0),"",N(G184)/N(J184))</f>
        <v/>
      </c>
      <c r="S184" s="53" t="str">
        <f>IF(OR($A184="",N(G184)=0,N(P184)=0),"",N(G184)/P184)</f>
        <v/>
      </c>
      <c r="T184" s="54" t="str">
        <f>IF(AND($A184="",COUNTA(B184:O184)=0),"",IF($A184="","Add the creator",IF(COUNTA(G184:O184)&gt;COUNT(G184:O184),"A number is saved as text",IF(B184="","Add the platform",IF(N(G184)=0,"Add the cost",IF(N(I184)=0,"Add impressions",IF(N(H184)&gt;N(I184),"Reach is above impressions","✓")))))))</f>
        <v/>
      </c>
    </row>
    <row r="185" spans="1:20" ht="20.100000000000001" customHeight="1">
      <c r="A185" s="49"/>
      <c r="B185" s="49"/>
      <c r="C185" s="49"/>
      <c r="D185" s="49"/>
      <c r="E185" s="50"/>
      <c r="F185" s="49"/>
      <c r="G185" s="51"/>
      <c r="H185" s="51"/>
      <c r="I185" s="51"/>
      <c r="J185" s="51"/>
      <c r="K185" s="51"/>
      <c r="L185" s="51"/>
      <c r="M185" s="51"/>
      <c r="N185" s="51"/>
      <c r="O185" s="51"/>
      <c r="P185" s="52" t="str">
        <f>IF($A185="","",CHOOSE(Calc!$S$2,N(L185),N(M185),N(N185),N(O185)))</f>
        <v/>
      </c>
      <c r="Q185" s="53" t="str">
        <f>IF(OR($A185="",N(G185)=0,N(I185)=0),"",N(G185)/N(I185)*1000)</f>
        <v/>
      </c>
      <c r="R185" s="53" t="str">
        <f>IF(OR($A185="",N(G185)=0,N(J185)=0),"",N(G185)/N(J185))</f>
        <v/>
      </c>
      <c r="S185" s="53" t="str">
        <f>IF(OR($A185="",N(G185)=0,N(P185)=0),"",N(G185)/P185)</f>
        <v/>
      </c>
      <c r="T185" s="54" t="str">
        <f>IF(AND($A185="",COUNTA(B185:O185)=0),"",IF($A185="","Add the creator",IF(COUNTA(G185:O185)&gt;COUNT(G185:O185),"A number is saved as text",IF(B185="","Add the platform",IF(N(G185)=0,"Add the cost",IF(N(I185)=0,"Add impressions",IF(N(H185)&gt;N(I185),"Reach is above impressions","✓")))))))</f>
        <v/>
      </c>
    </row>
    <row r="186" spans="1:20" ht="20.100000000000001" customHeight="1">
      <c r="A186" s="49"/>
      <c r="B186" s="49"/>
      <c r="C186" s="49"/>
      <c r="D186" s="49"/>
      <c r="E186" s="50"/>
      <c r="F186" s="49"/>
      <c r="G186" s="51"/>
      <c r="H186" s="51"/>
      <c r="I186" s="51"/>
      <c r="J186" s="51"/>
      <c r="K186" s="51"/>
      <c r="L186" s="51"/>
      <c r="M186" s="51"/>
      <c r="N186" s="51"/>
      <c r="O186" s="51"/>
      <c r="P186" s="52" t="str">
        <f>IF($A186="","",CHOOSE(Calc!$S$2,N(L186),N(M186),N(N186),N(O186)))</f>
        <v/>
      </c>
      <c r="Q186" s="53" t="str">
        <f>IF(OR($A186="",N(G186)=0,N(I186)=0),"",N(G186)/N(I186)*1000)</f>
        <v/>
      </c>
      <c r="R186" s="53" t="str">
        <f>IF(OR($A186="",N(G186)=0,N(J186)=0),"",N(G186)/N(J186))</f>
        <v/>
      </c>
      <c r="S186" s="53" t="str">
        <f>IF(OR($A186="",N(G186)=0,N(P186)=0),"",N(G186)/P186)</f>
        <v/>
      </c>
      <c r="T186" s="54" t="str">
        <f>IF(AND($A186="",COUNTA(B186:O186)=0),"",IF($A186="","Add the creator",IF(COUNTA(G186:O186)&gt;COUNT(G186:O186),"A number is saved as text",IF(B186="","Add the platform",IF(N(G186)=0,"Add the cost",IF(N(I186)=0,"Add impressions",IF(N(H186)&gt;N(I186),"Reach is above impressions","✓")))))))</f>
        <v/>
      </c>
    </row>
    <row r="187" spans="1:20" ht="20.100000000000001" customHeight="1">
      <c r="A187" s="49"/>
      <c r="B187" s="49"/>
      <c r="C187" s="49"/>
      <c r="D187" s="49"/>
      <c r="E187" s="50"/>
      <c r="F187" s="49"/>
      <c r="G187" s="51"/>
      <c r="H187" s="51"/>
      <c r="I187" s="51"/>
      <c r="J187" s="51"/>
      <c r="K187" s="51"/>
      <c r="L187" s="51"/>
      <c r="M187" s="51"/>
      <c r="N187" s="51"/>
      <c r="O187" s="51"/>
      <c r="P187" s="52" t="str">
        <f>IF($A187="","",CHOOSE(Calc!$S$2,N(L187),N(M187),N(N187),N(O187)))</f>
        <v/>
      </c>
      <c r="Q187" s="53" t="str">
        <f>IF(OR($A187="",N(G187)=0,N(I187)=0),"",N(G187)/N(I187)*1000)</f>
        <v/>
      </c>
      <c r="R187" s="53" t="str">
        <f>IF(OR($A187="",N(G187)=0,N(J187)=0),"",N(G187)/N(J187))</f>
        <v/>
      </c>
      <c r="S187" s="53" t="str">
        <f>IF(OR($A187="",N(G187)=0,N(P187)=0),"",N(G187)/P187)</f>
        <v/>
      </c>
      <c r="T187" s="54" t="str">
        <f>IF(AND($A187="",COUNTA(B187:O187)=0),"",IF($A187="","Add the creator",IF(COUNTA(G187:O187)&gt;COUNT(G187:O187),"A number is saved as text",IF(B187="","Add the platform",IF(N(G187)=0,"Add the cost",IF(N(I187)=0,"Add impressions",IF(N(H187)&gt;N(I187),"Reach is above impressions","✓")))))))</f>
        <v/>
      </c>
    </row>
    <row r="188" spans="1:20" ht="20.100000000000001" customHeight="1">
      <c r="A188" s="49"/>
      <c r="B188" s="49"/>
      <c r="C188" s="49"/>
      <c r="D188" s="49"/>
      <c r="E188" s="50"/>
      <c r="F188" s="49"/>
      <c r="G188" s="51"/>
      <c r="H188" s="51"/>
      <c r="I188" s="51"/>
      <c r="J188" s="51"/>
      <c r="K188" s="51"/>
      <c r="L188" s="51"/>
      <c r="M188" s="51"/>
      <c r="N188" s="51"/>
      <c r="O188" s="51"/>
      <c r="P188" s="52" t="str">
        <f>IF($A188="","",CHOOSE(Calc!$S$2,N(L188),N(M188),N(N188),N(O188)))</f>
        <v/>
      </c>
      <c r="Q188" s="53" t="str">
        <f>IF(OR($A188="",N(G188)=0,N(I188)=0),"",N(G188)/N(I188)*1000)</f>
        <v/>
      </c>
      <c r="R188" s="53" t="str">
        <f>IF(OR($A188="",N(G188)=0,N(J188)=0),"",N(G188)/N(J188))</f>
        <v/>
      </c>
      <c r="S188" s="53" t="str">
        <f>IF(OR($A188="",N(G188)=0,N(P188)=0),"",N(G188)/P188)</f>
        <v/>
      </c>
      <c r="T188" s="54" t="str">
        <f>IF(AND($A188="",COUNTA(B188:O188)=0),"",IF($A188="","Add the creator",IF(COUNTA(G188:O188)&gt;COUNT(G188:O188),"A number is saved as text",IF(B188="","Add the platform",IF(N(G188)=0,"Add the cost",IF(N(I188)=0,"Add impressions",IF(N(H188)&gt;N(I188),"Reach is above impressions","✓")))))))</f>
        <v/>
      </c>
    </row>
    <row r="189" spans="1:20" ht="20.100000000000001" customHeight="1">
      <c r="A189" s="49"/>
      <c r="B189" s="49"/>
      <c r="C189" s="49"/>
      <c r="D189" s="49"/>
      <c r="E189" s="50"/>
      <c r="F189" s="49"/>
      <c r="G189" s="51"/>
      <c r="H189" s="51"/>
      <c r="I189" s="51"/>
      <c r="J189" s="51"/>
      <c r="K189" s="51"/>
      <c r="L189" s="51"/>
      <c r="M189" s="51"/>
      <c r="N189" s="51"/>
      <c r="O189" s="51"/>
      <c r="P189" s="52" t="str">
        <f>IF($A189="","",CHOOSE(Calc!$S$2,N(L189),N(M189),N(N189),N(O189)))</f>
        <v/>
      </c>
      <c r="Q189" s="53" t="str">
        <f>IF(OR($A189="",N(G189)=0,N(I189)=0),"",N(G189)/N(I189)*1000)</f>
        <v/>
      </c>
      <c r="R189" s="53" t="str">
        <f>IF(OR($A189="",N(G189)=0,N(J189)=0),"",N(G189)/N(J189))</f>
        <v/>
      </c>
      <c r="S189" s="53" t="str">
        <f>IF(OR($A189="",N(G189)=0,N(P189)=0),"",N(G189)/P189)</f>
        <v/>
      </c>
      <c r="T189" s="54" t="str">
        <f>IF(AND($A189="",COUNTA(B189:O189)=0),"",IF($A189="","Add the creator",IF(COUNTA(G189:O189)&gt;COUNT(G189:O189),"A number is saved as text",IF(B189="","Add the platform",IF(N(G189)=0,"Add the cost",IF(N(I189)=0,"Add impressions",IF(N(H189)&gt;N(I189),"Reach is above impressions","✓")))))))</f>
        <v/>
      </c>
    </row>
    <row r="190" spans="1:20" ht="20.100000000000001" customHeight="1">
      <c r="A190" s="49"/>
      <c r="B190" s="49"/>
      <c r="C190" s="49"/>
      <c r="D190" s="49"/>
      <c r="E190" s="50"/>
      <c r="F190" s="49"/>
      <c r="G190" s="51"/>
      <c r="H190" s="51"/>
      <c r="I190" s="51"/>
      <c r="J190" s="51"/>
      <c r="K190" s="51"/>
      <c r="L190" s="51"/>
      <c r="M190" s="51"/>
      <c r="N190" s="51"/>
      <c r="O190" s="51"/>
      <c r="P190" s="52" t="str">
        <f>IF($A190="","",CHOOSE(Calc!$S$2,N(L190),N(M190),N(N190),N(O190)))</f>
        <v/>
      </c>
      <c r="Q190" s="53" t="str">
        <f>IF(OR($A190="",N(G190)=0,N(I190)=0),"",N(G190)/N(I190)*1000)</f>
        <v/>
      </c>
      <c r="R190" s="53" t="str">
        <f>IF(OR($A190="",N(G190)=0,N(J190)=0),"",N(G190)/N(J190))</f>
        <v/>
      </c>
      <c r="S190" s="53" t="str">
        <f>IF(OR($A190="",N(G190)=0,N(P190)=0),"",N(G190)/P190)</f>
        <v/>
      </c>
      <c r="T190" s="54" t="str">
        <f>IF(AND($A190="",COUNTA(B190:O190)=0),"",IF($A190="","Add the creator",IF(COUNTA(G190:O190)&gt;COUNT(G190:O190),"A number is saved as text",IF(B190="","Add the platform",IF(N(G190)=0,"Add the cost",IF(N(I190)=0,"Add impressions",IF(N(H190)&gt;N(I190),"Reach is above impressions","✓")))))))</f>
        <v/>
      </c>
    </row>
    <row r="191" spans="1:20" ht="20.100000000000001" customHeight="1">
      <c r="A191" s="49"/>
      <c r="B191" s="49"/>
      <c r="C191" s="49"/>
      <c r="D191" s="49"/>
      <c r="E191" s="50"/>
      <c r="F191" s="49"/>
      <c r="G191" s="51"/>
      <c r="H191" s="51"/>
      <c r="I191" s="51"/>
      <c r="J191" s="51"/>
      <c r="K191" s="51"/>
      <c r="L191" s="51"/>
      <c r="M191" s="51"/>
      <c r="N191" s="51"/>
      <c r="O191" s="51"/>
      <c r="P191" s="52" t="str">
        <f>IF($A191="","",CHOOSE(Calc!$S$2,N(L191),N(M191),N(N191),N(O191)))</f>
        <v/>
      </c>
      <c r="Q191" s="53" t="str">
        <f>IF(OR($A191="",N(G191)=0,N(I191)=0),"",N(G191)/N(I191)*1000)</f>
        <v/>
      </c>
      <c r="R191" s="53" t="str">
        <f>IF(OR($A191="",N(G191)=0,N(J191)=0),"",N(G191)/N(J191))</f>
        <v/>
      </c>
      <c r="S191" s="53" t="str">
        <f>IF(OR($A191="",N(G191)=0,N(P191)=0),"",N(G191)/P191)</f>
        <v/>
      </c>
      <c r="T191" s="54" t="str">
        <f>IF(AND($A191="",COUNTA(B191:O191)=0),"",IF($A191="","Add the creator",IF(COUNTA(G191:O191)&gt;COUNT(G191:O191),"A number is saved as text",IF(B191="","Add the platform",IF(N(G191)=0,"Add the cost",IF(N(I191)=0,"Add impressions",IF(N(H191)&gt;N(I191),"Reach is above impressions","✓")))))))</f>
        <v/>
      </c>
    </row>
    <row r="192" spans="1:20" ht="20.100000000000001" customHeight="1">
      <c r="A192" s="49"/>
      <c r="B192" s="49"/>
      <c r="C192" s="49"/>
      <c r="D192" s="49"/>
      <c r="E192" s="50"/>
      <c r="F192" s="49"/>
      <c r="G192" s="51"/>
      <c r="H192" s="51"/>
      <c r="I192" s="51"/>
      <c r="J192" s="51"/>
      <c r="K192" s="51"/>
      <c r="L192" s="51"/>
      <c r="M192" s="51"/>
      <c r="N192" s="51"/>
      <c r="O192" s="51"/>
      <c r="P192" s="52" t="str">
        <f>IF($A192="","",CHOOSE(Calc!$S$2,N(L192),N(M192),N(N192),N(O192)))</f>
        <v/>
      </c>
      <c r="Q192" s="53" t="str">
        <f>IF(OR($A192="",N(G192)=0,N(I192)=0),"",N(G192)/N(I192)*1000)</f>
        <v/>
      </c>
      <c r="R192" s="53" t="str">
        <f>IF(OR($A192="",N(G192)=0,N(J192)=0),"",N(G192)/N(J192))</f>
        <v/>
      </c>
      <c r="S192" s="53" t="str">
        <f>IF(OR($A192="",N(G192)=0,N(P192)=0),"",N(G192)/P192)</f>
        <v/>
      </c>
      <c r="T192" s="54" t="str">
        <f>IF(AND($A192="",COUNTA(B192:O192)=0),"",IF($A192="","Add the creator",IF(COUNTA(G192:O192)&gt;COUNT(G192:O192),"A number is saved as text",IF(B192="","Add the platform",IF(N(G192)=0,"Add the cost",IF(N(I192)=0,"Add impressions",IF(N(H192)&gt;N(I192),"Reach is above impressions","✓")))))))</f>
        <v/>
      </c>
    </row>
    <row r="193" spans="1:20" ht="20.100000000000001" customHeight="1">
      <c r="A193" s="49"/>
      <c r="B193" s="49"/>
      <c r="C193" s="49"/>
      <c r="D193" s="49"/>
      <c r="E193" s="50"/>
      <c r="F193" s="49"/>
      <c r="G193" s="51"/>
      <c r="H193" s="51"/>
      <c r="I193" s="51"/>
      <c r="J193" s="51"/>
      <c r="K193" s="51"/>
      <c r="L193" s="51"/>
      <c r="M193" s="51"/>
      <c r="N193" s="51"/>
      <c r="O193" s="51"/>
      <c r="P193" s="52" t="str">
        <f>IF($A193="","",CHOOSE(Calc!$S$2,N(L193),N(M193),N(N193),N(O193)))</f>
        <v/>
      </c>
      <c r="Q193" s="53" t="str">
        <f>IF(OR($A193="",N(G193)=0,N(I193)=0),"",N(G193)/N(I193)*1000)</f>
        <v/>
      </c>
      <c r="R193" s="53" t="str">
        <f>IF(OR($A193="",N(G193)=0,N(J193)=0),"",N(G193)/N(J193))</f>
        <v/>
      </c>
      <c r="S193" s="53" t="str">
        <f>IF(OR($A193="",N(G193)=0,N(P193)=0),"",N(G193)/P193)</f>
        <v/>
      </c>
      <c r="T193" s="54" t="str">
        <f>IF(AND($A193="",COUNTA(B193:O193)=0),"",IF($A193="","Add the creator",IF(COUNTA(G193:O193)&gt;COUNT(G193:O193),"A number is saved as text",IF(B193="","Add the platform",IF(N(G193)=0,"Add the cost",IF(N(I193)=0,"Add impressions",IF(N(H193)&gt;N(I193),"Reach is above impressions","✓")))))))</f>
        <v/>
      </c>
    </row>
    <row r="194" spans="1:20" ht="20.100000000000001" customHeight="1">
      <c r="A194" s="49"/>
      <c r="B194" s="49"/>
      <c r="C194" s="49"/>
      <c r="D194" s="49"/>
      <c r="E194" s="50"/>
      <c r="F194" s="49"/>
      <c r="G194" s="51"/>
      <c r="H194" s="51"/>
      <c r="I194" s="51"/>
      <c r="J194" s="51"/>
      <c r="K194" s="51"/>
      <c r="L194" s="51"/>
      <c r="M194" s="51"/>
      <c r="N194" s="51"/>
      <c r="O194" s="51"/>
      <c r="P194" s="52" t="str">
        <f>IF($A194="","",CHOOSE(Calc!$S$2,N(L194),N(M194),N(N194),N(O194)))</f>
        <v/>
      </c>
      <c r="Q194" s="53" t="str">
        <f>IF(OR($A194="",N(G194)=0,N(I194)=0),"",N(G194)/N(I194)*1000)</f>
        <v/>
      </c>
      <c r="R194" s="53" t="str">
        <f>IF(OR($A194="",N(G194)=0,N(J194)=0),"",N(G194)/N(J194))</f>
        <v/>
      </c>
      <c r="S194" s="53" t="str">
        <f>IF(OR($A194="",N(G194)=0,N(P194)=0),"",N(G194)/P194)</f>
        <v/>
      </c>
      <c r="T194" s="54" t="str">
        <f>IF(AND($A194="",COUNTA(B194:O194)=0),"",IF($A194="","Add the creator",IF(COUNTA(G194:O194)&gt;COUNT(G194:O194),"A number is saved as text",IF(B194="","Add the platform",IF(N(G194)=0,"Add the cost",IF(N(I194)=0,"Add impressions",IF(N(H194)&gt;N(I194),"Reach is above impressions","✓")))))))</f>
        <v/>
      </c>
    </row>
    <row r="195" spans="1:20" ht="20.100000000000001" customHeight="1">
      <c r="A195" s="49"/>
      <c r="B195" s="49"/>
      <c r="C195" s="49"/>
      <c r="D195" s="49"/>
      <c r="E195" s="50"/>
      <c r="F195" s="49"/>
      <c r="G195" s="51"/>
      <c r="H195" s="51"/>
      <c r="I195" s="51"/>
      <c r="J195" s="51"/>
      <c r="K195" s="51"/>
      <c r="L195" s="51"/>
      <c r="M195" s="51"/>
      <c r="N195" s="51"/>
      <c r="O195" s="51"/>
      <c r="P195" s="52" t="str">
        <f>IF($A195="","",CHOOSE(Calc!$S$2,N(L195),N(M195),N(N195),N(O195)))</f>
        <v/>
      </c>
      <c r="Q195" s="53" t="str">
        <f>IF(OR($A195="",N(G195)=0,N(I195)=0),"",N(G195)/N(I195)*1000)</f>
        <v/>
      </c>
      <c r="R195" s="53" t="str">
        <f>IF(OR($A195="",N(G195)=0,N(J195)=0),"",N(G195)/N(J195))</f>
        <v/>
      </c>
      <c r="S195" s="53" t="str">
        <f>IF(OR($A195="",N(G195)=0,N(P195)=0),"",N(G195)/P195)</f>
        <v/>
      </c>
      <c r="T195" s="54" t="str">
        <f>IF(AND($A195="",COUNTA(B195:O195)=0),"",IF($A195="","Add the creator",IF(COUNTA(G195:O195)&gt;COUNT(G195:O195),"A number is saved as text",IF(B195="","Add the platform",IF(N(G195)=0,"Add the cost",IF(N(I195)=0,"Add impressions",IF(N(H195)&gt;N(I195),"Reach is above impressions","✓")))))))</f>
        <v/>
      </c>
    </row>
    <row r="196" spans="1:20" ht="20.100000000000001" customHeight="1">
      <c r="A196" s="49"/>
      <c r="B196" s="49"/>
      <c r="C196" s="49"/>
      <c r="D196" s="49"/>
      <c r="E196" s="50"/>
      <c r="F196" s="49"/>
      <c r="G196" s="51"/>
      <c r="H196" s="51"/>
      <c r="I196" s="51"/>
      <c r="J196" s="51"/>
      <c r="K196" s="51"/>
      <c r="L196" s="51"/>
      <c r="M196" s="51"/>
      <c r="N196" s="51"/>
      <c r="O196" s="51"/>
      <c r="P196" s="52" t="str">
        <f>IF($A196="","",CHOOSE(Calc!$S$2,N(L196),N(M196),N(N196),N(O196)))</f>
        <v/>
      </c>
      <c r="Q196" s="53" t="str">
        <f>IF(OR($A196="",N(G196)=0,N(I196)=0),"",N(G196)/N(I196)*1000)</f>
        <v/>
      </c>
      <c r="R196" s="53" t="str">
        <f>IF(OR($A196="",N(G196)=0,N(J196)=0),"",N(G196)/N(J196))</f>
        <v/>
      </c>
      <c r="S196" s="53" t="str">
        <f>IF(OR($A196="",N(G196)=0,N(P196)=0),"",N(G196)/P196)</f>
        <v/>
      </c>
      <c r="T196" s="54" t="str">
        <f>IF(AND($A196="",COUNTA(B196:O196)=0),"",IF($A196="","Add the creator",IF(COUNTA(G196:O196)&gt;COUNT(G196:O196),"A number is saved as text",IF(B196="","Add the platform",IF(N(G196)=0,"Add the cost",IF(N(I196)=0,"Add impressions",IF(N(H196)&gt;N(I196),"Reach is above impressions","✓")))))))</f>
        <v/>
      </c>
    </row>
    <row r="197" spans="1:20" ht="20.100000000000001" customHeight="1">
      <c r="A197" s="49"/>
      <c r="B197" s="49"/>
      <c r="C197" s="49"/>
      <c r="D197" s="49"/>
      <c r="E197" s="50"/>
      <c r="F197" s="49"/>
      <c r="G197" s="51"/>
      <c r="H197" s="51"/>
      <c r="I197" s="51"/>
      <c r="J197" s="51"/>
      <c r="K197" s="51"/>
      <c r="L197" s="51"/>
      <c r="M197" s="51"/>
      <c r="N197" s="51"/>
      <c r="O197" s="51"/>
      <c r="P197" s="52" t="str">
        <f>IF($A197="","",CHOOSE(Calc!$S$2,N(L197),N(M197),N(N197),N(O197)))</f>
        <v/>
      </c>
      <c r="Q197" s="53" t="str">
        <f>IF(OR($A197="",N(G197)=0,N(I197)=0),"",N(G197)/N(I197)*1000)</f>
        <v/>
      </c>
      <c r="R197" s="53" t="str">
        <f>IF(OR($A197="",N(G197)=0,N(J197)=0),"",N(G197)/N(J197))</f>
        <v/>
      </c>
      <c r="S197" s="53" t="str">
        <f>IF(OR($A197="",N(G197)=0,N(P197)=0),"",N(G197)/P197)</f>
        <v/>
      </c>
      <c r="T197" s="54" t="str">
        <f>IF(AND($A197="",COUNTA(B197:O197)=0),"",IF($A197="","Add the creator",IF(COUNTA(G197:O197)&gt;COUNT(G197:O197),"A number is saved as text",IF(B197="","Add the platform",IF(N(G197)=0,"Add the cost",IF(N(I197)=0,"Add impressions",IF(N(H197)&gt;N(I197),"Reach is above impressions","✓")))))))</f>
        <v/>
      </c>
    </row>
    <row r="198" spans="1:20" ht="20.100000000000001" customHeight="1">
      <c r="A198" s="49"/>
      <c r="B198" s="49"/>
      <c r="C198" s="49"/>
      <c r="D198" s="49"/>
      <c r="E198" s="50"/>
      <c r="F198" s="49"/>
      <c r="G198" s="51"/>
      <c r="H198" s="51"/>
      <c r="I198" s="51"/>
      <c r="J198" s="51"/>
      <c r="K198" s="51"/>
      <c r="L198" s="51"/>
      <c r="M198" s="51"/>
      <c r="N198" s="51"/>
      <c r="O198" s="51"/>
      <c r="P198" s="52" t="str">
        <f>IF($A198="","",CHOOSE(Calc!$S$2,N(L198),N(M198),N(N198),N(O198)))</f>
        <v/>
      </c>
      <c r="Q198" s="53" t="str">
        <f>IF(OR($A198="",N(G198)=0,N(I198)=0),"",N(G198)/N(I198)*1000)</f>
        <v/>
      </c>
      <c r="R198" s="53" t="str">
        <f>IF(OR($A198="",N(G198)=0,N(J198)=0),"",N(G198)/N(J198))</f>
        <v/>
      </c>
      <c r="S198" s="53" t="str">
        <f>IF(OR($A198="",N(G198)=0,N(P198)=0),"",N(G198)/P198)</f>
        <v/>
      </c>
      <c r="T198" s="54" t="str">
        <f>IF(AND($A198="",COUNTA(B198:O198)=0),"",IF($A198="","Add the creator",IF(COUNTA(G198:O198)&gt;COUNT(G198:O198),"A number is saved as text",IF(B198="","Add the platform",IF(N(G198)=0,"Add the cost",IF(N(I198)=0,"Add impressions",IF(N(H198)&gt;N(I198),"Reach is above impressions","✓")))))))</f>
        <v/>
      </c>
    </row>
    <row r="199" spans="1:20" ht="20.100000000000001" customHeight="1">
      <c r="A199" s="49"/>
      <c r="B199" s="49"/>
      <c r="C199" s="49"/>
      <c r="D199" s="49"/>
      <c r="E199" s="50"/>
      <c r="F199" s="49"/>
      <c r="G199" s="51"/>
      <c r="H199" s="51"/>
      <c r="I199" s="51"/>
      <c r="J199" s="51"/>
      <c r="K199" s="51"/>
      <c r="L199" s="51"/>
      <c r="M199" s="51"/>
      <c r="N199" s="51"/>
      <c r="O199" s="51"/>
      <c r="P199" s="52" t="str">
        <f>IF($A199="","",CHOOSE(Calc!$S$2,N(L199),N(M199),N(N199),N(O199)))</f>
        <v/>
      </c>
      <c r="Q199" s="53" t="str">
        <f>IF(OR($A199="",N(G199)=0,N(I199)=0),"",N(G199)/N(I199)*1000)</f>
        <v/>
      </c>
      <c r="R199" s="53" t="str">
        <f>IF(OR($A199="",N(G199)=0,N(J199)=0),"",N(G199)/N(J199))</f>
        <v/>
      </c>
      <c r="S199" s="53" t="str">
        <f>IF(OR($A199="",N(G199)=0,N(P199)=0),"",N(G199)/P199)</f>
        <v/>
      </c>
      <c r="T199" s="54" t="str">
        <f>IF(AND($A199="",COUNTA(B199:O199)=0),"",IF($A199="","Add the creator",IF(COUNTA(G199:O199)&gt;COUNT(G199:O199),"A number is saved as text",IF(B199="","Add the platform",IF(N(G199)=0,"Add the cost",IF(N(I199)=0,"Add impressions",IF(N(H199)&gt;N(I199),"Reach is above impressions","✓")))))))</f>
        <v/>
      </c>
    </row>
    <row r="200" spans="1:20" ht="20.100000000000001" customHeight="1">
      <c r="A200" s="49"/>
      <c r="B200" s="49"/>
      <c r="C200" s="49"/>
      <c r="D200" s="49"/>
      <c r="E200" s="50"/>
      <c r="F200" s="49"/>
      <c r="G200" s="51"/>
      <c r="H200" s="51"/>
      <c r="I200" s="51"/>
      <c r="J200" s="51"/>
      <c r="K200" s="51"/>
      <c r="L200" s="51"/>
      <c r="M200" s="51"/>
      <c r="N200" s="51"/>
      <c r="O200" s="51"/>
      <c r="P200" s="52" t="str">
        <f>IF($A200="","",CHOOSE(Calc!$S$2,N(L200),N(M200),N(N200),N(O200)))</f>
        <v/>
      </c>
      <c r="Q200" s="53" t="str">
        <f>IF(OR($A200="",N(G200)=0,N(I200)=0),"",N(G200)/N(I200)*1000)</f>
        <v/>
      </c>
      <c r="R200" s="53" t="str">
        <f>IF(OR($A200="",N(G200)=0,N(J200)=0),"",N(G200)/N(J200))</f>
        <v/>
      </c>
      <c r="S200" s="53" t="str">
        <f>IF(OR($A200="",N(G200)=0,N(P200)=0),"",N(G200)/P200)</f>
        <v/>
      </c>
      <c r="T200" s="54" t="str">
        <f>IF(AND($A200="",COUNTA(B200:O200)=0),"",IF($A200="","Add the creator",IF(COUNTA(G200:O200)&gt;COUNT(G200:O200),"A number is saved as text",IF(B200="","Add the platform",IF(N(G200)=0,"Add the cost",IF(N(I200)=0,"Add impressions",IF(N(H200)&gt;N(I200),"Reach is above impressions","✓")))))))</f>
        <v/>
      </c>
    </row>
    <row r="201" spans="1:20" ht="20.100000000000001" customHeight="1">
      <c r="A201" s="49"/>
      <c r="B201" s="49"/>
      <c r="C201" s="49"/>
      <c r="D201" s="49"/>
      <c r="E201" s="50"/>
      <c r="F201" s="49"/>
      <c r="G201" s="51"/>
      <c r="H201" s="51"/>
      <c r="I201" s="51"/>
      <c r="J201" s="51"/>
      <c r="K201" s="51"/>
      <c r="L201" s="51"/>
      <c r="M201" s="51"/>
      <c r="N201" s="51"/>
      <c r="O201" s="51"/>
      <c r="P201" s="52" t="str">
        <f>IF($A201="","",CHOOSE(Calc!$S$2,N(L201),N(M201),N(N201),N(O201)))</f>
        <v/>
      </c>
      <c r="Q201" s="53" t="str">
        <f>IF(OR($A201="",N(G201)=0,N(I201)=0),"",N(G201)/N(I201)*1000)</f>
        <v/>
      </c>
      <c r="R201" s="53" t="str">
        <f>IF(OR($A201="",N(G201)=0,N(J201)=0),"",N(G201)/N(J201))</f>
        <v/>
      </c>
      <c r="S201" s="53" t="str">
        <f>IF(OR($A201="",N(G201)=0,N(P201)=0),"",N(G201)/P201)</f>
        <v/>
      </c>
      <c r="T201" s="54" t="str">
        <f>IF(AND($A201="",COUNTA(B201:O201)=0),"",IF($A201="","Add the creator",IF(COUNTA(G201:O201)&gt;COUNT(G201:O201),"A number is saved as text",IF(B201="","Add the platform",IF(N(G201)=0,"Add the cost",IF(N(I201)=0,"Add impressions",IF(N(H201)&gt;N(I201),"Reach is above impressions","✓")))))))</f>
        <v/>
      </c>
    </row>
    <row r="202" spans="1:20" ht="20.100000000000001" customHeight="1">
      <c r="A202" s="49"/>
      <c r="B202" s="49"/>
      <c r="C202" s="49"/>
      <c r="D202" s="49"/>
      <c r="E202" s="50"/>
      <c r="F202" s="49"/>
      <c r="G202" s="51"/>
      <c r="H202" s="51"/>
      <c r="I202" s="51"/>
      <c r="J202" s="51"/>
      <c r="K202" s="51"/>
      <c r="L202" s="51"/>
      <c r="M202" s="51"/>
      <c r="N202" s="51"/>
      <c r="O202" s="51"/>
      <c r="P202" s="52" t="str">
        <f>IF($A202="","",CHOOSE(Calc!$S$2,N(L202),N(M202),N(N202),N(O202)))</f>
        <v/>
      </c>
      <c r="Q202" s="53" t="str">
        <f>IF(OR($A202="",N(G202)=0,N(I202)=0),"",N(G202)/N(I202)*1000)</f>
        <v/>
      </c>
      <c r="R202" s="53" t="str">
        <f>IF(OR($A202="",N(G202)=0,N(J202)=0),"",N(G202)/N(J202))</f>
        <v/>
      </c>
      <c r="S202" s="53" t="str">
        <f>IF(OR($A202="",N(G202)=0,N(P202)=0),"",N(G202)/P202)</f>
        <v/>
      </c>
      <c r="T202" s="54" t="str">
        <f>IF(AND($A202="",COUNTA(B202:O202)=0),"",IF($A202="","Add the creator",IF(COUNTA(G202:O202)&gt;COUNT(G202:O202),"A number is saved as text",IF(B202="","Add the platform",IF(N(G202)=0,"Add the cost",IF(N(I202)=0,"Add impressions",IF(N(H202)&gt;N(I202),"Reach is above impressions","✓")))))))</f>
        <v/>
      </c>
    </row>
    <row r="203" spans="1:20" ht="20.100000000000001" customHeight="1">
      <c r="A203" s="49"/>
      <c r="B203" s="49"/>
      <c r="C203" s="49"/>
      <c r="D203" s="49"/>
      <c r="E203" s="50"/>
      <c r="F203" s="49"/>
      <c r="G203" s="51"/>
      <c r="H203" s="51"/>
      <c r="I203" s="51"/>
      <c r="J203" s="51"/>
      <c r="K203" s="51"/>
      <c r="L203" s="51"/>
      <c r="M203" s="51"/>
      <c r="N203" s="51"/>
      <c r="O203" s="51"/>
      <c r="P203" s="52" t="str">
        <f>IF($A203="","",CHOOSE(Calc!$S$2,N(L203),N(M203),N(N203),N(O203)))</f>
        <v/>
      </c>
      <c r="Q203" s="53" t="str">
        <f>IF(OR($A203="",N(G203)=0,N(I203)=0),"",N(G203)/N(I203)*1000)</f>
        <v/>
      </c>
      <c r="R203" s="53" t="str">
        <f>IF(OR($A203="",N(G203)=0,N(J203)=0),"",N(G203)/N(J203))</f>
        <v/>
      </c>
      <c r="S203" s="53" t="str">
        <f>IF(OR($A203="",N(G203)=0,N(P203)=0),"",N(G203)/P203)</f>
        <v/>
      </c>
      <c r="T203" s="54" t="str">
        <f>IF(AND($A203="",COUNTA(B203:O203)=0),"",IF($A203="","Add the creator",IF(COUNTA(G203:O203)&gt;COUNT(G203:O203),"A number is saved as text",IF(B203="","Add the platform",IF(N(G203)=0,"Add the cost",IF(N(I203)=0,"Add impressions",IF(N(H203)&gt;N(I203),"Reach is above impressions","✓")))))))</f>
        <v/>
      </c>
    </row>
    <row r="204" spans="1:20" ht="20.100000000000001" customHeight="1">
      <c r="A204" s="49"/>
      <c r="B204" s="49"/>
      <c r="C204" s="49"/>
      <c r="D204" s="49"/>
      <c r="E204" s="50"/>
      <c r="F204" s="49"/>
      <c r="G204" s="51"/>
      <c r="H204" s="51"/>
      <c r="I204" s="51"/>
      <c r="J204" s="51"/>
      <c r="K204" s="51"/>
      <c r="L204" s="51"/>
      <c r="M204" s="51"/>
      <c r="N204" s="51"/>
      <c r="O204" s="51"/>
      <c r="P204" s="52" t="str">
        <f>IF($A204="","",CHOOSE(Calc!$S$2,N(L204),N(M204),N(N204),N(O204)))</f>
        <v/>
      </c>
      <c r="Q204" s="53" t="str">
        <f>IF(OR($A204="",N(G204)=0,N(I204)=0),"",N(G204)/N(I204)*1000)</f>
        <v/>
      </c>
      <c r="R204" s="53" t="str">
        <f>IF(OR($A204="",N(G204)=0,N(J204)=0),"",N(G204)/N(J204))</f>
        <v/>
      </c>
      <c r="S204" s="53" t="str">
        <f>IF(OR($A204="",N(G204)=0,N(P204)=0),"",N(G204)/P204)</f>
        <v/>
      </c>
      <c r="T204" s="54" t="str">
        <f>IF(AND($A204="",COUNTA(B204:O204)=0),"",IF($A204="","Add the creator",IF(COUNTA(G204:O204)&gt;COUNT(G204:O204),"A number is saved as text",IF(B204="","Add the platform",IF(N(G204)=0,"Add the cost",IF(N(I204)=0,"Add impressions",IF(N(H204)&gt;N(I204),"Reach is above impressions","✓")))))))</f>
        <v/>
      </c>
    </row>
    <row r="205" spans="1:20" ht="20.100000000000001" customHeight="1">
      <c r="A205" s="49"/>
      <c r="B205" s="49"/>
      <c r="C205" s="49"/>
      <c r="D205" s="49"/>
      <c r="E205" s="50"/>
      <c r="F205" s="49"/>
      <c r="G205" s="51"/>
      <c r="H205" s="51"/>
      <c r="I205" s="51"/>
      <c r="J205" s="51"/>
      <c r="K205" s="51"/>
      <c r="L205" s="51"/>
      <c r="M205" s="51"/>
      <c r="N205" s="51"/>
      <c r="O205" s="51"/>
      <c r="P205" s="52" t="str">
        <f>IF($A205="","",CHOOSE(Calc!$S$2,N(L205),N(M205),N(N205),N(O205)))</f>
        <v/>
      </c>
      <c r="Q205" s="53" t="str">
        <f>IF(OR($A205="",N(G205)=0,N(I205)=0),"",N(G205)/N(I205)*1000)</f>
        <v/>
      </c>
      <c r="R205" s="53" t="str">
        <f>IF(OR($A205="",N(G205)=0,N(J205)=0),"",N(G205)/N(J205))</f>
        <v/>
      </c>
      <c r="S205" s="53" t="str">
        <f>IF(OR($A205="",N(G205)=0,N(P205)=0),"",N(G205)/P205)</f>
        <v/>
      </c>
      <c r="T205" s="54" t="str">
        <f>IF(AND($A205="",COUNTA(B205:O205)=0),"",IF($A205="","Add the creator",IF(COUNTA(G205:O205)&gt;COUNT(G205:O205),"A number is saved as text",IF(B205="","Add the platform",IF(N(G205)=0,"Add the cost",IF(N(I205)=0,"Add impressions",IF(N(H205)&gt;N(I205),"Reach is above impressions","✓")))))))</f>
        <v/>
      </c>
    </row>
    <row r="206" spans="1:20" ht="20.100000000000001" customHeight="1">
      <c r="A206" s="49"/>
      <c r="B206" s="49"/>
      <c r="C206" s="49"/>
      <c r="D206" s="49"/>
      <c r="E206" s="50"/>
      <c r="F206" s="49"/>
      <c r="G206" s="51"/>
      <c r="H206" s="51"/>
      <c r="I206" s="51"/>
      <c r="J206" s="51"/>
      <c r="K206" s="51"/>
      <c r="L206" s="51"/>
      <c r="M206" s="51"/>
      <c r="N206" s="51"/>
      <c r="O206" s="51"/>
      <c r="P206" s="52" t="str">
        <f>IF($A206="","",CHOOSE(Calc!$S$2,N(L206),N(M206),N(N206),N(O206)))</f>
        <v/>
      </c>
      <c r="Q206" s="53" t="str">
        <f>IF(OR($A206="",N(G206)=0,N(I206)=0),"",N(G206)/N(I206)*1000)</f>
        <v/>
      </c>
      <c r="R206" s="53" t="str">
        <f>IF(OR($A206="",N(G206)=0,N(J206)=0),"",N(G206)/N(J206))</f>
        <v/>
      </c>
      <c r="S206" s="53" t="str">
        <f>IF(OR($A206="",N(G206)=0,N(P206)=0),"",N(G206)/P206)</f>
        <v/>
      </c>
      <c r="T206" s="54" t="str">
        <f>IF(AND($A206="",COUNTA(B206:O206)=0),"",IF($A206="","Add the creator",IF(COUNTA(G206:O206)&gt;COUNT(G206:O206),"A number is saved as text",IF(B206="","Add the platform",IF(N(G206)=0,"Add the cost",IF(N(I206)=0,"Add impressions",IF(N(H206)&gt;N(I206),"Reach is above impressions","✓")))))))</f>
        <v/>
      </c>
    </row>
    <row r="207" spans="1:20" ht="20.100000000000001" customHeight="1">
      <c r="A207" s="49"/>
      <c r="B207" s="49"/>
      <c r="C207" s="49"/>
      <c r="D207" s="49"/>
      <c r="E207" s="50"/>
      <c r="F207" s="49"/>
      <c r="G207" s="51"/>
      <c r="H207" s="51"/>
      <c r="I207" s="51"/>
      <c r="J207" s="51"/>
      <c r="K207" s="51"/>
      <c r="L207" s="51"/>
      <c r="M207" s="51"/>
      <c r="N207" s="51"/>
      <c r="O207" s="51"/>
      <c r="P207" s="52" t="str">
        <f>IF($A207="","",CHOOSE(Calc!$S$2,N(L207),N(M207),N(N207),N(O207)))</f>
        <v/>
      </c>
      <c r="Q207" s="53" t="str">
        <f>IF(OR($A207="",N(G207)=0,N(I207)=0),"",N(G207)/N(I207)*1000)</f>
        <v/>
      </c>
      <c r="R207" s="53" t="str">
        <f>IF(OR($A207="",N(G207)=0,N(J207)=0),"",N(G207)/N(J207))</f>
        <v/>
      </c>
      <c r="S207" s="53" t="str">
        <f>IF(OR($A207="",N(G207)=0,N(P207)=0),"",N(G207)/P207)</f>
        <v/>
      </c>
      <c r="T207" s="54" t="str">
        <f>IF(AND($A207="",COUNTA(B207:O207)=0),"",IF($A207="","Add the creator",IF(COUNTA(G207:O207)&gt;COUNT(G207:O207),"A number is saved as text",IF(B207="","Add the platform",IF(N(G207)=0,"Add the cost",IF(N(I207)=0,"Add impressions",IF(N(H207)&gt;N(I207),"Reach is above impressions","✓")))))))</f>
        <v/>
      </c>
    </row>
    <row r="208" spans="1:20" ht="20.100000000000001" customHeight="1">
      <c r="A208" s="49"/>
      <c r="B208" s="49"/>
      <c r="C208" s="49"/>
      <c r="D208" s="49"/>
      <c r="E208" s="50"/>
      <c r="F208" s="49"/>
      <c r="G208" s="51"/>
      <c r="H208" s="51"/>
      <c r="I208" s="51"/>
      <c r="J208" s="51"/>
      <c r="K208" s="51"/>
      <c r="L208" s="51"/>
      <c r="M208" s="51"/>
      <c r="N208" s="51"/>
      <c r="O208" s="51"/>
      <c r="P208" s="52" t="str">
        <f>IF($A208="","",CHOOSE(Calc!$S$2,N(L208),N(M208),N(N208),N(O208)))</f>
        <v/>
      </c>
      <c r="Q208" s="53" t="str">
        <f>IF(OR($A208="",N(G208)=0,N(I208)=0),"",N(G208)/N(I208)*1000)</f>
        <v/>
      </c>
      <c r="R208" s="53" t="str">
        <f>IF(OR($A208="",N(G208)=0,N(J208)=0),"",N(G208)/N(J208))</f>
        <v/>
      </c>
      <c r="S208" s="53" t="str">
        <f>IF(OR($A208="",N(G208)=0,N(P208)=0),"",N(G208)/P208)</f>
        <v/>
      </c>
      <c r="T208" s="54" t="str">
        <f>IF(AND($A208="",COUNTA(B208:O208)=0),"",IF($A208="","Add the creator",IF(COUNTA(G208:O208)&gt;COUNT(G208:O208),"A number is saved as text",IF(B208="","Add the platform",IF(N(G208)=0,"Add the cost",IF(N(I208)=0,"Add impressions",IF(N(H208)&gt;N(I208),"Reach is above impressions","✓")))))))</f>
        <v/>
      </c>
    </row>
    <row r="209" spans="1:20" ht="20.100000000000001" customHeight="1">
      <c r="A209" s="49"/>
      <c r="B209" s="49"/>
      <c r="C209" s="49"/>
      <c r="D209" s="49"/>
      <c r="E209" s="50"/>
      <c r="F209" s="49"/>
      <c r="G209" s="51"/>
      <c r="H209" s="51"/>
      <c r="I209" s="51"/>
      <c r="J209" s="51"/>
      <c r="K209" s="51"/>
      <c r="L209" s="51"/>
      <c r="M209" s="51"/>
      <c r="N209" s="51"/>
      <c r="O209" s="51"/>
      <c r="P209" s="52" t="str">
        <f>IF($A209="","",CHOOSE(Calc!$S$2,N(L209),N(M209),N(N209),N(O209)))</f>
        <v/>
      </c>
      <c r="Q209" s="53" t="str">
        <f>IF(OR($A209="",N(G209)=0,N(I209)=0),"",N(G209)/N(I209)*1000)</f>
        <v/>
      </c>
      <c r="R209" s="53" t="str">
        <f>IF(OR($A209="",N(G209)=0,N(J209)=0),"",N(G209)/N(J209))</f>
        <v/>
      </c>
      <c r="S209" s="53" t="str">
        <f>IF(OR($A209="",N(G209)=0,N(P209)=0),"",N(G209)/P209)</f>
        <v/>
      </c>
      <c r="T209" s="54" t="str">
        <f>IF(AND($A209="",COUNTA(B209:O209)=0),"",IF($A209="","Add the creator",IF(COUNTA(G209:O209)&gt;COUNT(G209:O209),"A number is saved as text",IF(B209="","Add the platform",IF(N(G209)=0,"Add the cost",IF(N(I209)=0,"Add impressions",IF(N(H209)&gt;N(I209),"Reach is above impressions","✓")))))))</f>
        <v/>
      </c>
    </row>
    <row r="210" spans="1:20" ht="20.100000000000001" customHeight="1">
      <c r="A210" s="49"/>
      <c r="B210" s="49"/>
      <c r="C210" s="49"/>
      <c r="D210" s="49"/>
      <c r="E210" s="50"/>
      <c r="F210" s="49"/>
      <c r="G210" s="51"/>
      <c r="H210" s="51"/>
      <c r="I210" s="51"/>
      <c r="J210" s="51"/>
      <c r="K210" s="51"/>
      <c r="L210" s="51"/>
      <c r="M210" s="51"/>
      <c r="N210" s="51"/>
      <c r="O210" s="51"/>
      <c r="P210" s="52" t="str">
        <f>IF($A210="","",CHOOSE(Calc!$S$2,N(L210),N(M210),N(N210),N(O210)))</f>
        <v/>
      </c>
      <c r="Q210" s="53" t="str">
        <f>IF(OR($A210="",N(G210)=0,N(I210)=0),"",N(G210)/N(I210)*1000)</f>
        <v/>
      </c>
      <c r="R210" s="53" t="str">
        <f>IF(OR($A210="",N(G210)=0,N(J210)=0),"",N(G210)/N(J210))</f>
        <v/>
      </c>
      <c r="S210" s="53" t="str">
        <f>IF(OR($A210="",N(G210)=0,N(P210)=0),"",N(G210)/P210)</f>
        <v/>
      </c>
      <c r="T210" s="54" t="str">
        <f>IF(AND($A210="",COUNTA(B210:O210)=0),"",IF($A210="","Add the creator",IF(COUNTA(G210:O210)&gt;COUNT(G210:O210),"A number is saved as text",IF(B210="","Add the platform",IF(N(G210)=0,"Add the cost",IF(N(I210)=0,"Add impressions",IF(N(H210)&gt;N(I210),"Reach is above impressions","✓")))))))</f>
        <v/>
      </c>
    </row>
    <row r="211" spans="1:20" ht="20.100000000000001" customHeight="1">
      <c r="A211" s="49"/>
      <c r="B211" s="49"/>
      <c r="C211" s="49"/>
      <c r="D211" s="49"/>
      <c r="E211" s="50"/>
      <c r="F211" s="49"/>
      <c r="G211" s="51"/>
      <c r="H211" s="51"/>
      <c r="I211" s="51"/>
      <c r="J211" s="51"/>
      <c r="K211" s="51"/>
      <c r="L211" s="51"/>
      <c r="M211" s="51"/>
      <c r="N211" s="51"/>
      <c r="O211" s="51"/>
      <c r="P211" s="52" t="str">
        <f>IF($A211="","",CHOOSE(Calc!$S$2,N(L211),N(M211),N(N211),N(O211)))</f>
        <v/>
      </c>
      <c r="Q211" s="53" t="str">
        <f>IF(OR($A211="",N(G211)=0,N(I211)=0),"",N(G211)/N(I211)*1000)</f>
        <v/>
      </c>
      <c r="R211" s="53" t="str">
        <f>IF(OR($A211="",N(G211)=0,N(J211)=0),"",N(G211)/N(J211))</f>
        <v/>
      </c>
      <c r="S211" s="53" t="str">
        <f>IF(OR($A211="",N(G211)=0,N(P211)=0),"",N(G211)/P211)</f>
        <v/>
      </c>
      <c r="T211" s="54" t="str">
        <f>IF(AND($A211="",COUNTA(B211:O211)=0),"",IF($A211="","Add the creator",IF(COUNTA(G211:O211)&gt;COUNT(G211:O211),"A number is saved as text",IF(B211="","Add the platform",IF(N(G211)=0,"Add the cost",IF(N(I211)=0,"Add impressions",IF(N(H211)&gt;N(I211),"Reach is above impressions","✓")))))))</f>
        <v/>
      </c>
    </row>
    <row r="212" spans="1:20" ht="20.100000000000001" customHeight="1">
      <c r="A212" s="49"/>
      <c r="B212" s="49"/>
      <c r="C212" s="49"/>
      <c r="D212" s="49"/>
      <c r="E212" s="50"/>
      <c r="F212" s="49"/>
      <c r="G212" s="51"/>
      <c r="H212" s="51"/>
      <c r="I212" s="51"/>
      <c r="J212" s="51"/>
      <c r="K212" s="51"/>
      <c r="L212" s="51"/>
      <c r="M212" s="51"/>
      <c r="N212" s="51"/>
      <c r="O212" s="51"/>
      <c r="P212" s="52" t="str">
        <f>IF($A212="","",CHOOSE(Calc!$S$2,N(L212),N(M212),N(N212),N(O212)))</f>
        <v/>
      </c>
      <c r="Q212" s="53" t="str">
        <f>IF(OR($A212="",N(G212)=0,N(I212)=0),"",N(G212)/N(I212)*1000)</f>
        <v/>
      </c>
      <c r="R212" s="53" t="str">
        <f>IF(OR($A212="",N(G212)=0,N(J212)=0),"",N(G212)/N(J212))</f>
        <v/>
      </c>
      <c r="S212" s="53" t="str">
        <f>IF(OR($A212="",N(G212)=0,N(P212)=0),"",N(G212)/P212)</f>
        <v/>
      </c>
      <c r="T212" s="54" t="str">
        <f>IF(AND($A212="",COUNTA(B212:O212)=0),"",IF($A212="","Add the creator",IF(COUNTA(G212:O212)&gt;COUNT(G212:O212),"A number is saved as text",IF(B212="","Add the platform",IF(N(G212)=0,"Add the cost",IF(N(I212)=0,"Add impressions",IF(N(H212)&gt;N(I212),"Reach is above impressions","✓")))))))</f>
        <v/>
      </c>
    </row>
    <row r="213" spans="1:20" ht="20.100000000000001" customHeight="1">
      <c r="A213" s="49"/>
      <c r="B213" s="49"/>
      <c r="C213" s="49"/>
      <c r="D213" s="49"/>
      <c r="E213" s="50"/>
      <c r="F213" s="49"/>
      <c r="G213" s="51"/>
      <c r="H213" s="51"/>
      <c r="I213" s="51"/>
      <c r="J213" s="51"/>
      <c r="K213" s="51"/>
      <c r="L213" s="51"/>
      <c r="M213" s="51"/>
      <c r="N213" s="51"/>
      <c r="O213" s="51"/>
      <c r="P213" s="52" t="str">
        <f>IF($A213="","",CHOOSE(Calc!$S$2,N(L213),N(M213),N(N213),N(O213)))</f>
        <v/>
      </c>
      <c r="Q213" s="53" t="str">
        <f>IF(OR($A213="",N(G213)=0,N(I213)=0),"",N(G213)/N(I213)*1000)</f>
        <v/>
      </c>
      <c r="R213" s="53" t="str">
        <f>IF(OR($A213="",N(G213)=0,N(J213)=0),"",N(G213)/N(J213))</f>
        <v/>
      </c>
      <c r="S213" s="53" t="str">
        <f>IF(OR($A213="",N(G213)=0,N(P213)=0),"",N(G213)/P213)</f>
        <v/>
      </c>
      <c r="T213" s="54" t="str">
        <f>IF(AND($A213="",COUNTA(B213:O213)=0),"",IF($A213="","Add the creator",IF(COUNTA(G213:O213)&gt;COUNT(G213:O213),"A number is saved as text",IF(B213="","Add the platform",IF(N(G213)=0,"Add the cost",IF(N(I213)=0,"Add impressions",IF(N(H213)&gt;N(I213),"Reach is above impressions","✓")))))))</f>
        <v/>
      </c>
    </row>
    <row r="214" spans="1:20" ht="20.100000000000001" customHeight="1">
      <c r="A214" s="49"/>
      <c r="B214" s="49"/>
      <c r="C214" s="49"/>
      <c r="D214" s="49"/>
      <c r="E214" s="50"/>
      <c r="F214" s="49"/>
      <c r="G214" s="51"/>
      <c r="H214" s="51"/>
      <c r="I214" s="51"/>
      <c r="J214" s="51"/>
      <c r="K214" s="51"/>
      <c r="L214" s="51"/>
      <c r="M214" s="51"/>
      <c r="N214" s="51"/>
      <c r="O214" s="51"/>
      <c r="P214" s="52" t="str">
        <f>IF($A214="","",CHOOSE(Calc!$S$2,N(L214),N(M214),N(N214),N(O214)))</f>
        <v/>
      </c>
      <c r="Q214" s="53" t="str">
        <f>IF(OR($A214="",N(G214)=0,N(I214)=0),"",N(G214)/N(I214)*1000)</f>
        <v/>
      </c>
      <c r="R214" s="53" t="str">
        <f>IF(OR($A214="",N(G214)=0,N(J214)=0),"",N(G214)/N(J214))</f>
        <v/>
      </c>
      <c r="S214" s="53" t="str">
        <f>IF(OR($A214="",N(G214)=0,N(P214)=0),"",N(G214)/P214)</f>
        <v/>
      </c>
      <c r="T214" s="54" t="str">
        <f>IF(AND($A214="",COUNTA(B214:O214)=0),"",IF($A214="","Add the creator",IF(COUNTA(G214:O214)&gt;COUNT(G214:O214),"A number is saved as text",IF(B214="","Add the platform",IF(N(G214)=0,"Add the cost",IF(N(I214)=0,"Add impressions",IF(N(H214)&gt;N(I214),"Reach is above impressions","✓")))))))</f>
        <v/>
      </c>
    </row>
    <row r="215" spans="1:20" ht="20.100000000000001" customHeight="1">
      <c r="A215" s="49"/>
      <c r="B215" s="49"/>
      <c r="C215" s="49"/>
      <c r="D215" s="49"/>
      <c r="E215" s="50"/>
      <c r="F215" s="49"/>
      <c r="G215" s="51"/>
      <c r="H215" s="51"/>
      <c r="I215" s="51"/>
      <c r="J215" s="51"/>
      <c r="K215" s="51"/>
      <c r="L215" s="51"/>
      <c r="M215" s="51"/>
      <c r="N215" s="51"/>
      <c r="O215" s="51"/>
      <c r="P215" s="52" t="str">
        <f>IF($A215="","",CHOOSE(Calc!$S$2,N(L215),N(M215),N(N215),N(O215)))</f>
        <v/>
      </c>
      <c r="Q215" s="53" t="str">
        <f>IF(OR($A215="",N(G215)=0,N(I215)=0),"",N(G215)/N(I215)*1000)</f>
        <v/>
      </c>
      <c r="R215" s="53" t="str">
        <f>IF(OR($A215="",N(G215)=0,N(J215)=0),"",N(G215)/N(J215))</f>
        <v/>
      </c>
      <c r="S215" s="53" t="str">
        <f>IF(OR($A215="",N(G215)=0,N(P215)=0),"",N(G215)/P215)</f>
        <v/>
      </c>
      <c r="T215" s="54" t="str">
        <f>IF(AND($A215="",COUNTA(B215:O215)=0),"",IF($A215="","Add the creator",IF(COUNTA(G215:O215)&gt;COUNT(G215:O215),"A number is saved as text",IF(B215="","Add the platform",IF(N(G215)=0,"Add the cost",IF(N(I215)=0,"Add impressions",IF(N(H215)&gt;N(I215),"Reach is above impressions","✓")))))))</f>
        <v/>
      </c>
    </row>
    <row r="216" spans="1:20" ht="20.100000000000001" customHeight="1">
      <c r="A216" s="49"/>
      <c r="B216" s="49"/>
      <c r="C216" s="49"/>
      <c r="D216" s="49"/>
      <c r="E216" s="50"/>
      <c r="F216" s="49"/>
      <c r="G216" s="51"/>
      <c r="H216" s="51"/>
      <c r="I216" s="51"/>
      <c r="J216" s="51"/>
      <c r="K216" s="51"/>
      <c r="L216" s="51"/>
      <c r="M216" s="51"/>
      <c r="N216" s="51"/>
      <c r="O216" s="51"/>
      <c r="P216" s="52" t="str">
        <f>IF($A216="","",CHOOSE(Calc!$S$2,N(L216),N(M216),N(N216),N(O216)))</f>
        <v/>
      </c>
      <c r="Q216" s="53" t="str">
        <f>IF(OR($A216="",N(G216)=0,N(I216)=0),"",N(G216)/N(I216)*1000)</f>
        <v/>
      </c>
      <c r="R216" s="53" t="str">
        <f>IF(OR($A216="",N(G216)=0,N(J216)=0),"",N(G216)/N(J216))</f>
        <v/>
      </c>
      <c r="S216" s="53" t="str">
        <f>IF(OR($A216="",N(G216)=0,N(P216)=0),"",N(G216)/P216)</f>
        <v/>
      </c>
      <c r="T216" s="54" t="str">
        <f>IF(AND($A216="",COUNTA(B216:O216)=0),"",IF($A216="","Add the creator",IF(COUNTA(G216:O216)&gt;COUNT(G216:O216),"A number is saved as text",IF(B216="","Add the platform",IF(N(G216)=0,"Add the cost",IF(N(I216)=0,"Add impressions",IF(N(H216)&gt;N(I216),"Reach is above impressions","✓")))))))</f>
        <v/>
      </c>
    </row>
    <row r="217" spans="1:20" ht="20.100000000000001" customHeight="1">
      <c r="A217" s="49"/>
      <c r="B217" s="49"/>
      <c r="C217" s="49"/>
      <c r="D217" s="49"/>
      <c r="E217" s="50"/>
      <c r="F217" s="49"/>
      <c r="G217" s="51"/>
      <c r="H217" s="51"/>
      <c r="I217" s="51"/>
      <c r="J217" s="51"/>
      <c r="K217" s="51"/>
      <c r="L217" s="51"/>
      <c r="M217" s="51"/>
      <c r="N217" s="51"/>
      <c r="O217" s="51"/>
      <c r="P217" s="52" t="str">
        <f>IF($A217="","",CHOOSE(Calc!$S$2,N(L217),N(M217),N(N217),N(O217)))</f>
        <v/>
      </c>
      <c r="Q217" s="53" t="str">
        <f>IF(OR($A217="",N(G217)=0,N(I217)=0),"",N(G217)/N(I217)*1000)</f>
        <v/>
      </c>
      <c r="R217" s="53" t="str">
        <f>IF(OR($A217="",N(G217)=0,N(J217)=0),"",N(G217)/N(J217))</f>
        <v/>
      </c>
      <c r="S217" s="53" t="str">
        <f>IF(OR($A217="",N(G217)=0,N(P217)=0),"",N(G217)/P217)</f>
        <v/>
      </c>
      <c r="T217" s="54" t="str">
        <f>IF(AND($A217="",COUNTA(B217:O217)=0),"",IF($A217="","Add the creator",IF(COUNTA(G217:O217)&gt;COUNT(G217:O217),"A number is saved as text",IF(B217="","Add the platform",IF(N(G217)=0,"Add the cost",IF(N(I217)=0,"Add impressions",IF(N(H217)&gt;N(I217),"Reach is above impressions","✓")))))))</f>
        <v/>
      </c>
    </row>
    <row r="218" spans="1:20" ht="20.100000000000001" customHeight="1">
      <c r="A218" s="49"/>
      <c r="B218" s="49"/>
      <c r="C218" s="49"/>
      <c r="D218" s="49"/>
      <c r="E218" s="50"/>
      <c r="F218" s="49"/>
      <c r="G218" s="51"/>
      <c r="H218" s="51"/>
      <c r="I218" s="51"/>
      <c r="J218" s="51"/>
      <c r="K218" s="51"/>
      <c r="L218" s="51"/>
      <c r="M218" s="51"/>
      <c r="N218" s="51"/>
      <c r="O218" s="51"/>
      <c r="P218" s="52" t="str">
        <f>IF($A218="","",CHOOSE(Calc!$S$2,N(L218),N(M218),N(N218),N(O218)))</f>
        <v/>
      </c>
      <c r="Q218" s="53" t="str">
        <f>IF(OR($A218="",N(G218)=0,N(I218)=0),"",N(G218)/N(I218)*1000)</f>
        <v/>
      </c>
      <c r="R218" s="53" t="str">
        <f>IF(OR($A218="",N(G218)=0,N(J218)=0),"",N(G218)/N(J218))</f>
        <v/>
      </c>
      <c r="S218" s="53" t="str">
        <f>IF(OR($A218="",N(G218)=0,N(P218)=0),"",N(G218)/P218)</f>
        <v/>
      </c>
      <c r="T218" s="54" t="str">
        <f>IF(AND($A218="",COUNTA(B218:O218)=0),"",IF($A218="","Add the creator",IF(COUNTA(G218:O218)&gt;COUNT(G218:O218),"A number is saved as text",IF(B218="","Add the platform",IF(N(G218)=0,"Add the cost",IF(N(I218)=0,"Add impressions",IF(N(H218)&gt;N(I218),"Reach is above impressions","✓")))))))</f>
        <v/>
      </c>
    </row>
    <row r="219" spans="1:20" ht="20.100000000000001" customHeight="1">
      <c r="A219" s="49"/>
      <c r="B219" s="49"/>
      <c r="C219" s="49"/>
      <c r="D219" s="49"/>
      <c r="E219" s="50"/>
      <c r="F219" s="49"/>
      <c r="G219" s="51"/>
      <c r="H219" s="51"/>
      <c r="I219" s="51"/>
      <c r="J219" s="51"/>
      <c r="K219" s="51"/>
      <c r="L219" s="51"/>
      <c r="M219" s="51"/>
      <c r="N219" s="51"/>
      <c r="O219" s="51"/>
      <c r="P219" s="52" t="str">
        <f>IF($A219="","",CHOOSE(Calc!$S$2,N(L219),N(M219),N(N219),N(O219)))</f>
        <v/>
      </c>
      <c r="Q219" s="53" t="str">
        <f>IF(OR($A219="",N(G219)=0,N(I219)=0),"",N(G219)/N(I219)*1000)</f>
        <v/>
      </c>
      <c r="R219" s="53" t="str">
        <f>IF(OR($A219="",N(G219)=0,N(J219)=0),"",N(G219)/N(J219))</f>
        <v/>
      </c>
      <c r="S219" s="53" t="str">
        <f>IF(OR($A219="",N(G219)=0,N(P219)=0),"",N(G219)/P219)</f>
        <v/>
      </c>
      <c r="T219" s="54" t="str">
        <f>IF(AND($A219="",COUNTA(B219:O219)=0),"",IF($A219="","Add the creator",IF(COUNTA(G219:O219)&gt;COUNT(G219:O219),"A number is saved as text",IF(B219="","Add the platform",IF(N(G219)=0,"Add the cost",IF(N(I219)=0,"Add impressions",IF(N(H219)&gt;N(I219),"Reach is above impressions","✓")))))))</f>
        <v/>
      </c>
    </row>
    <row r="220" spans="1:20" ht="20.100000000000001" customHeight="1">
      <c r="A220" s="49"/>
      <c r="B220" s="49"/>
      <c r="C220" s="49"/>
      <c r="D220" s="49"/>
      <c r="E220" s="50"/>
      <c r="F220" s="49"/>
      <c r="G220" s="51"/>
      <c r="H220" s="51"/>
      <c r="I220" s="51"/>
      <c r="J220" s="51"/>
      <c r="K220" s="51"/>
      <c r="L220" s="51"/>
      <c r="M220" s="51"/>
      <c r="N220" s="51"/>
      <c r="O220" s="51"/>
      <c r="P220" s="52" t="str">
        <f>IF($A220="","",CHOOSE(Calc!$S$2,N(L220),N(M220),N(N220),N(O220)))</f>
        <v/>
      </c>
      <c r="Q220" s="53" t="str">
        <f>IF(OR($A220="",N(G220)=0,N(I220)=0),"",N(G220)/N(I220)*1000)</f>
        <v/>
      </c>
      <c r="R220" s="53" t="str">
        <f>IF(OR($A220="",N(G220)=0,N(J220)=0),"",N(G220)/N(J220))</f>
        <v/>
      </c>
      <c r="S220" s="53" t="str">
        <f>IF(OR($A220="",N(G220)=0,N(P220)=0),"",N(G220)/P220)</f>
        <v/>
      </c>
      <c r="T220" s="54" t="str">
        <f>IF(AND($A220="",COUNTA(B220:O220)=0),"",IF($A220="","Add the creator",IF(COUNTA(G220:O220)&gt;COUNT(G220:O220),"A number is saved as text",IF(B220="","Add the platform",IF(N(G220)=0,"Add the cost",IF(N(I220)=0,"Add impressions",IF(N(H220)&gt;N(I220),"Reach is above impressions","✓")))))))</f>
        <v/>
      </c>
    </row>
    <row r="221" spans="1:20" ht="20.100000000000001" customHeight="1">
      <c r="A221" s="49"/>
      <c r="B221" s="49"/>
      <c r="C221" s="49"/>
      <c r="D221" s="49"/>
      <c r="E221" s="50"/>
      <c r="F221" s="49"/>
      <c r="G221" s="51"/>
      <c r="H221" s="51"/>
      <c r="I221" s="51"/>
      <c r="J221" s="51"/>
      <c r="K221" s="51"/>
      <c r="L221" s="51"/>
      <c r="M221" s="51"/>
      <c r="N221" s="51"/>
      <c r="O221" s="51"/>
      <c r="P221" s="52" t="str">
        <f>IF($A221="","",CHOOSE(Calc!$S$2,N(L221),N(M221),N(N221),N(O221)))</f>
        <v/>
      </c>
      <c r="Q221" s="53" t="str">
        <f>IF(OR($A221="",N(G221)=0,N(I221)=0),"",N(G221)/N(I221)*1000)</f>
        <v/>
      </c>
      <c r="R221" s="53" t="str">
        <f>IF(OR($A221="",N(G221)=0,N(J221)=0),"",N(G221)/N(J221))</f>
        <v/>
      </c>
      <c r="S221" s="53" t="str">
        <f>IF(OR($A221="",N(G221)=0,N(P221)=0),"",N(G221)/P221)</f>
        <v/>
      </c>
      <c r="T221" s="54" t="str">
        <f>IF(AND($A221="",COUNTA(B221:O221)=0),"",IF($A221="","Add the creator",IF(COUNTA(G221:O221)&gt;COUNT(G221:O221),"A number is saved as text",IF(B221="","Add the platform",IF(N(G221)=0,"Add the cost",IF(N(I221)=0,"Add impressions",IF(N(H221)&gt;N(I221),"Reach is above impressions","✓")))))))</f>
        <v/>
      </c>
    </row>
    <row r="222" spans="1:20" ht="20.100000000000001" customHeight="1">
      <c r="A222" s="49"/>
      <c r="B222" s="49"/>
      <c r="C222" s="49"/>
      <c r="D222" s="49"/>
      <c r="E222" s="50"/>
      <c r="F222" s="49"/>
      <c r="G222" s="51"/>
      <c r="H222" s="51"/>
      <c r="I222" s="51"/>
      <c r="J222" s="51"/>
      <c r="K222" s="51"/>
      <c r="L222" s="51"/>
      <c r="M222" s="51"/>
      <c r="N222" s="51"/>
      <c r="O222" s="51"/>
      <c r="P222" s="52" t="str">
        <f>IF($A222="","",CHOOSE(Calc!$S$2,N(L222),N(M222),N(N222),N(O222)))</f>
        <v/>
      </c>
      <c r="Q222" s="53" t="str">
        <f>IF(OR($A222="",N(G222)=0,N(I222)=0),"",N(G222)/N(I222)*1000)</f>
        <v/>
      </c>
      <c r="R222" s="53" t="str">
        <f>IF(OR($A222="",N(G222)=0,N(J222)=0),"",N(G222)/N(J222))</f>
        <v/>
      </c>
      <c r="S222" s="53" t="str">
        <f>IF(OR($A222="",N(G222)=0,N(P222)=0),"",N(G222)/P222)</f>
        <v/>
      </c>
      <c r="T222" s="54" t="str">
        <f>IF(AND($A222="",COUNTA(B222:O222)=0),"",IF($A222="","Add the creator",IF(COUNTA(G222:O222)&gt;COUNT(G222:O222),"A number is saved as text",IF(B222="","Add the platform",IF(N(G222)=0,"Add the cost",IF(N(I222)=0,"Add impressions",IF(N(H222)&gt;N(I222),"Reach is above impressions","✓")))))))</f>
        <v/>
      </c>
    </row>
    <row r="223" spans="1:20" ht="20.100000000000001" customHeight="1">
      <c r="A223" s="49"/>
      <c r="B223" s="49"/>
      <c r="C223" s="49"/>
      <c r="D223" s="49"/>
      <c r="E223" s="50"/>
      <c r="F223" s="49"/>
      <c r="G223" s="51"/>
      <c r="H223" s="51"/>
      <c r="I223" s="51"/>
      <c r="J223" s="51"/>
      <c r="K223" s="51"/>
      <c r="L223" s="51"/>
      <c r="M223" s="51"/>
      <c r="N223" s="51"/>
      <c r="O223" s="51"/>
      <c r="P223" s="52" t="str">
        <f>IF($A223="","",CHOOSE(Calc!$S$2,N(L223),N(M223),N(N223),N(O223)))</f>
        <v/>
      </c>
      <c r="Q223" s="53" t="str">
        <f>IF(OR($A223="",N(G223)=0,N(I223)=0),"",N(G223)/N(I223)*1000)</f>
        <v/>
      </c>
      <c r="R223" s="53" t="str">
        <f>IF(OR($A223="",N(G223)=0,N(J223)=0),"",N(G223)/N(J223))</f>
        <v/>
      </c>
      <c r="S223" s="53" t="str">
        <f>IF(OR($A223="",N(G223)=0,N(P223)=0),"",N(G223)/P223)</f>
        <v/>
      </c>
      <c r="T223" s="54" t="str">
        <f>IF(AND($A223="",COUNTA(B223:O223)=0),"",IF($A223="","Add the creator",IF(COUNTA(G223:O223)&gt;COUNT(G223:O223),"A number is saved as text",IF(B223="","Add the platform",IF(N(G223)=0,"Add the cost",IF(N(I223)=0,"Add impressions",IF(N(H223)&gt;N(I223),"Reach is above impressions","✓")))))))</f>
        <v/>
      </c>
    </row>
    <row r="224" spans="1:20" ht="20.100000000000001" customHeight="1">
      <c r="A224" s="49"/>
      <c r="B224" s="49"/>
      <c r="C224" s="49"/>
      <c r="D224" s="49"/>
      <c r="E224" s="50"/>
      <c r="F224" s="49"/>
      <c r="G224" s="51"/>
      <c r="H224" s="51"/>
      <c r="I224" s="51"/>
      <c r="J224" s="51"/>
      <c r="K224" s="51"/>
      <c r="L224" s="51"/>
      <c r="M224" s="51"/>
      <c r="N224" s="51"/>
      <c r="O224" s="51"/>
      <c r="P224" s="52" t="str">
        <f>IF($A224="","",CHOOSE(Calc!$S$2,N(L224),N(M224),N(N224),N(O224)))</f>
        <v/>
      </c>
      <c r="Q224" s="53" t="str">
        <f>IF(OR($A224="",N(G224)=0,N(I224)=0),"",N(G224)/N(I224)*1000)</f>
        <v/>
      </c>
      <c r="R224" s="53" t="str">
        <f>IF(OR($A224="",N(G224)=0,N(J224)=0),"",N(G224)/N(J224))</f>
        <v/>
      </c>
      <c r="S224" s="53" t="str">
        <f>IF(OR($A224="",N(G224)=0,N(P224)=0),"",N(G224)/P224)</f>
        <v/>
      </c>
      <c r="T224" s="54" t="str">
        <f>IF(AND($A224="",COUNTA(B224:O224)=0),"",IF($A224="","Add the creator",IF(COUNTA(G224:O224)&gt;COUNT(G224:O224),"A number is saved as text",IF(B224="","Add the platform",IF(N(G224)=0,"Add the cost",IF(N(I224)=0,"Add impressions",IF(N(H224)&gt;N(I224),"Reach is above impressions","✓")))))))</f>
        <v/>
      </c>
    </row>
    <row r="225" spans="1:20" ht="20.100000000000001" customHeight="1">
      <c r="A225" s="49"/>
      <c r="B225" s="49"/>
      <c r="C225" s="49"/>
      <c r="D225" s="49"/>
      <c r="E225" s="50"/>
      <c r="F225" s="49"/>
      <c r="G225" s="51"/>
      <c r="H225" s="51"/>
      <c r="I225" s="51"/>
      <c r="J225" s="51"/>
      <c r="K225" s="51"/>
      <c r="L225" s="51"/>
      <c r="M225" s="51"/>
      <c r="N225" s="51"/>
      <c r="O225" s="51"/>
      <c r="P225" s="52" t="str">
        <f>IF($A225="","",CHOOSE(Calc!$S$2,N(L225),N(M225),N(N225),N(O225)))</f>
        <v/>
      </c>
      <c r="Q225" s="53" t="str">
        <f>IF(OR($A225="",N(G225)=0,N(I225)=0),"",N(G225)/N(I225)*1000)</f>
        <v/>
      </c>
      <c r="R225" s="53" t="str">
        <f>IF(OR($A225="",N(G225)=0,N(J225)=0),"",N(G225)/N(J225))</f>
        <v/>
      </c>
      <c r="S225" s="53" t="str">
        <f>IF(OR($A225="",N(G225)=0,N(P225)=0),"",N(G225)/P225)</f>
        <v/>
      </c>
      <c r="T225" s="54" t="str">
        <f>IF(AND($A225="",COUNTA(B225:O225)=0),"",IF($A225="","Add the creator",IF(COUNTA(G225:O225)&gt;COUNT(G225:O225),"A number is saved as text",IF(B225="","Add the platform",IF(N(G225)=0,"Add the cost",IF(N(I225)=0,"Add impressions",IF(N(H225)&gt;N(I225),"Reach is above impressions","✓")))))))</f>
        <v/>
      </c>
    </row>
    <row r="226" spans="1:20" ht="20.100000000000001" customHeight="1">
      <c r="A226" s="49"/>
      <c r="B226" s="49"/>
      <c r="C226" s="49"/>
      <c r="D226" s="49"/>
      <c r="E226" s="50"/>
      <c r="F226" s="49"/>
      <c r="G226" s="51"/>
      <c r="H226" s="51"/>
      <c r="I226" s="51"/>
      <c r="J226" s="51"/>
      <c r="K226" s="51"/>
      <c r="L226" s="51"/>
      <c r="M226" s="51"/>
      <c r="N226" s="51"/>
      <c r="O226" s="51"/>
      <c r="P226" s="52" t="str">
        <f>IF($A226="","",CHOOSE(Calc!$S$2,N(L226),N(M226),N(N226),N(O226)))</f>
        <v/>
      </c>
      <c r="Q226" s="53" t="str">
        <f>IF(OR($A226="",N(G226)=0,N(I226)=0),"",N(G226)/N(I226)*1000)</f>
        <v/>
      </c>
      <c r="R226" s="53" t="str">
        <f>IF(OR($A226="",N(G226)=0,N(J226)=0),"",N(G226)/N(J226))</f>
        <v/>
      </c>
      <c r="S226" s="53" t="str">
        <f>IF(OR($A226="",N(G226)=0,N(P226)=0),"",N(G226)/P226)</f>
        <v/>
      </c>
      <c r="T226" s="54" t="str">
        <f>IF(AND($A226="",COUNTA(B226:O226)=0),"",IF($A226="","Add the creator",IF(COUNTA(G226:O226)&gt;COUNT(G226:O226),"A number is saved as text",IF(B226="","Add the platform",IF(N(G226)=0,"Add the cost",IF(N(I226)=0,"Add impressions",IF(N(H226)&gt;N(I226),"Reach is above impressions","✓")))))))</f>
        <v/>
      </c>
    </row>
    <row r="227" spans="1:20" ht="20.100000000000001" customHeight="1">
      <c r="A227" s="49"/>
      <c r="B227" s="49"/>
      <c r="C227" s="49"/>
      <c r="D227" s="49"/>
      <c r="E227" s="50"/>
      <c r="F227" s="49"/>
      <c r="G227" s="51"/>
      <c r="H227" s="51"/>
      <c r="I227" s="51"/>
      <c r="J227" s="51"/>
      <c r="K227" s="51"/>
      <c r="L227" s="51"/>
      <c r="M227" s="51"/>
      <c r="N227" s="51"/>
      <c r="O227" s="51"/>
      <c r="P227" s="52" t="str">
        <f>IF($A227="","",CHOOSE(Calc!$S$2,N(L227),N(M227),N(N227),N(O227)))</f>
        <v/>
      </c>
      <c r="Q227" s="53" t="str">
        <f>IF(OR($A227="",N(G227)=0,N(I227)=0),"",N(G227)/N(I227)*1000)</f>
        <v/>
      </c>
      <c r="R227" s="53" t="str">
        <f>IF(OR($A227="",N(G227)=0,N(J227)=0),"",N(G227)/N(J227))</f>
        <v/>
      </c>
      <c r="S227" s="53" t="str">
        <f>IF(OR($A227="",N(G227)=0,N(P227)=0),"",N(G227)/P227)</f>
        <v/>
      </c>
      <c r="T227" s="54" t="str">
        <f>IF(AND($A227="",COUNTA(B227:O227)=0),"",IF($A227="","Add the creator",IF(COUNTA(G227:O227)&gt;COUNT(G227:O227),"A number is saved as text",IF(B227="","Add the platform",IF(N(G227)=0,"Add the cost",IF(N(I227)=0,"Add impressions",IF(N(H227)&gt;N(I227),"Reach is above impressions","✓")))))))</f>
        <v/>
      </c>
    </row>
    <row r="228" spans="1:20" ht="20.100000000000001" customHeight="1">
      <c r="A228" s="49"/>
      <c r="B228" s="49"/>
      <c r="C228" s="49"/>
      <c r="D228" s="49"/>
      <c r="E228" s="50"/>
      <c r="F228" s="49"/>
      <c r="G228" s="51"/>
      <c r="H228" s="51"/>
      <c r="I228" s="51"/>
      <c r="J228" s="51"/>
      <c r="K228" s="51"/>
      <c r="L228" s="51"/>
      <c r="M228" s="51"/>
      <c r="N228" s="51"/>
      <c r="O228" s="51"/>
      <c r="P228" s="52" t="str">
        <f>IF($A228="","",CHOOSE(Calc!$S$2,N(L228),N(M228),N(N228),N(O228)))</f>
        <v/>
      </c>
      <c r="Q228" s="53" t="str">
        <f>IF(OR($A228="",N(G228)=0,N(I228)=0),"",N(G228)/N(I228)*1000)</f>
        <v/>
      </c>
      <c r="R228" s="53" t="str">
        <f>IF(OR($A228="",N(G228)=0,N(J228)=0),"",N(G228)/N(J228))</f>
        <v/>
      </c>
      <c r="S228" s="53" t="str">
        <f>IF(OR($A228="",N(G228)=0,N(P228)=0),"",N(G228)/P228)</f>
        <v/>
      </c>
      <c r="T228" s="54" t="str">
        <f>IF(AND($A228="",COUNTA(B228:O228)=0),"",IF($A228="","Add the creator",IF(COUNTA(G228:O228)&gt;COUNT(G228:O228),"A number is saved as text",IF(B228="","Add the platform",IF(N(G228)=0,"Add the cost",IF(N(I228)=0,"Add impressions",IF(N(H228)&gt;N(I228),"Reach is above impressions","✓")))))))</f>
        <v/>
      </c>
    </row>
    <row r="229" spans="1:20" ht="20.100000000000001" customHeight="1">
      <c r="A229" s="49"/>
      <c r="B229" s="49"/>
      <c r="C229" s="49"/>
      <c r="D229" s="49"/>
      <c r="E229" s="50"/>
      <c r="F229" s="49"/>
      <c r="G229" s="51"/>
      <c r="H229" s="51"/>
      <c r="I229" s="51"/>
      <c r="J229" s="51"/>
      <c r="K229" s="51"/>
      <c r="L229" s="51"/>
      <c r="M229" s="51"/>
      <c r="N229" s="51"/>
      <c r="O229" s="51"/>
      <c r="P229" s="52" t="str">
        <f>IF($A229="","",CHOOSE(Calc!$S$2,N(L229),N(M229),N(N229),N(O229)))</f>
        <v/>
      </c>
      <c r="Q229" s="53" t="str">
        <f>IF(OR($A229="",N(G229)=0,N(I229)=0),"",N(G229)/N(I229)*1000)</f>
        <v/>
      </c>
      <c r="R229" s="53" t="str">
        <f>IF(OR($A229="",N(G229)=0,N(J229)=0),"",N(G229)/N(J229))</f>
        <v/>
      </c>
      <c r="S229" s="53" t="str">
        <f>IF(OR($A229="",N(G229)=0,N(P229)=0),"",N(G229)/P229)</f>
        <v/>
      </c>
      <c r="T229" s="54" t="str">
        <f>IF(AND($A229="",COUNTA(B229:O229)=0),"",IF($A229="","Add the creator",IF(COUNTA(G229:O229)&gt;COUNT(G229:O229),"A number is saved as text",IF(B229="","Add the platform",IF(N(G229)=0,"Add the cost",IF(N(I229)=0,"Add impressions",IF(N(H229)&gt;N(I229),"Reach is above impressions","✓")))))))</f>
        <v/>
      </c>
    </row>
    <row r="230" spans="1:20" ht="20.100000000000001" customHeight="1">
      <c r="A230" s="49"/>
      <c r="B230" s="49"/>
      <c r="C230" s="49"/>
      <c r="D230" s="49"/>
      <c r="E230" s="50"/>
      <c r="F230" s="49"/>
      <c r="G230" s="51"/>
      <c r="H230" s="51"/>
      <c r="I230" s="51"/>
      <c r="J230" s="51"/>
      <c r="K230" s="51"/>
      <c r="L230" s="51"/>
      <c r="M230" s="51"/>
      <c r="N230" s="51"/>
      <c r="O230" s="51"/>
      <c r="P230" s="52" t="str">
        <f>IF($A230="","",CHOOSE(Calc!$S$2,N(L230),N(M230),N(N230),N(O230)))</f>
        <v/>
      </c>
      <c r="Q230" s="53" t="str">
        <f>IF(OR($A230="",N(G230)=0,N(I230)=0),"",N(G230)/N(I230)*1000)</f>
        <v/>
      </c>
      <c r="R230" s="53" t="str">
        <f>IF(OR($A230="",N(G230)=0,N(J230)=0),"",N(G230)/N(J230))</f>
        <v/>
      </c>
      <c r="S230" s="53" t="str">
        <f>IF(OR($A230="",N(G230)=0,N(P230)=0),"",N(G230)/P230)</f>
        <v/>
      </c>
      <c r="T230" s="54" t="str">
        <f>IF(AND($A230="",COUNTA(B230:O230)=0),"",IF($A230="","Add the creator",IF(COUNTA(G230:O230)&gt;COUNT(G230:O230),"A number is saved as text",IF(B230="","Add the platform",IF(N(G230)=0,"Add the cost",IF(N(I230)=0,"Add impressions",IF(N(H230)&gt;N(I230),"Reach is above impressions","✓")))))))</f>
        <v/>
      </c>
    </row>
    <row r="231" spans="1:20" ht="20.100000000000001" customHeight="1">
      <c r="A231" s="49"/>
      <c r="B231" s="49"/>
      <c r="C231" s="49"/>
      <c r="D231" s="49"/>
      <c r="E231" s="50"/>
      <c r="F231" s="49"/>
      <c r="G231" s="51"/>
      <c r="H231" s="51"/>
      <c r="I231" s="51"/>
      <c r="J231" s="51"/>
      <c r="K231" s="51"/>
      <c r="L231" s="51"/>
      <c r="M231" s="51"/>
      <c r="N231" s="51"/>
      <c r="O231" s="51"/>
      <c r="P231" s="52" t="str">
        <f>IF($A231="","",CHOOSE(Calc!$S$2,N(L231),N(M231),N(N231),N(O231)))</f>
        <v/>
      </c>
      <c r="Q231" s="53" t="str">
        <f>IF(OR($A231="",N(G231)=0,N(I231)=0),"",N(G231)/N(I231)*1000)</f>
        <v/>
      </c>
      <c r="R231" s="53" t="str">
        <f>IF(OR($A231="",N(G231)=0,N(J231)=0),"",N(G231)/N(J231))</f>
        <v/>
      </c>
      <c r="S231" s="53" t="str">
        <f>IF(OR($A231="",N(G231)=0,N(P231)=0),"",N(G231)/P231)</f>
        <v/>
      </c>
      <c r="T231" s="54" t="str">
        <f>IF(AND($A231="",COUNTA(B231:O231)=0),"",IF($A231="","Add the creator",IF(COUNTA(G231:O231)&gt;COUNT(G231:O231),"A number is saved as text",IF(B231="","Add the platform",IF(N(G231)=0,"Add the cost",IF(N(I231)=0,"Add impressions",IF(N(H231)&gt;N(I231),"Reach is above impressions","✓")))))))</f>
        <v/>
      </c>
    </row>
    <row r="232" spans="1:20" ht="20.100000000000001" customHeight="1">
      <c r="A232" s="49"/>
      <c r="B232" s="49"/>
      <c r="C232" s="49"/>
      <c r="D232" s="49"/>
      <c r="E232" s="50"/>
      <c r="F232" s="49"/>
      <c r="G232" s="51"/>
      <c r="H232" s="51"/>
      <c r="I232" s="51"/>
      <c r="J232" s="51"/>
      <c r="K232" s="51"/>
      <c r="L232" s="51"/>
      <c r="M232" s="51"/>
      <c r="N232" s="51"/>
      <c r="O232" s="51"/>
      <c r="P232" s="52" t="str">
        <f>IF($A232="","",CHOOSE(Calc!$S$2,N(L232),N(M232),N(N232),N(O232)))</f>
        <v/>
      </c>
      <c r="Q232" s="53" t="str">
        <f>IF(OR($A232="",N(G232)=0,N(I232)=0),"",N(G232)/N(I232)*1000)</f>
        <v/>
      </c>
      <c r="R232" s="53" t="str">
        <f>IF(OR($A232="",N(G232)=0,N(J232)=0),"",N(G232)/N(J232))</f>
        <v/>
      </c>
      <c r="S232" s="53" t="str">
        <f>IF(OR($A232="",N(G232)=0,N(P232)=0),"",N(G232)/P232)</f>
        <v/>
      </c>
      <c r="T232" s="54" t="str">
        <f>IF(AND($A232="",COUNTA(B232:O232)=0),"",IF($A232="","Add the creator",IF(COUNTA(G232:O232)&gt;COUNT(G232:O232),"A number is saved as text",IF(B232="","Add the platform",IF(N(G232)=0,"Add the cost",IF(N(I232)=0,"Add impressions",IF(N(H232)&gt;N(I232),"Reach is above impressions","✓")))))))</f>
        <v/>
      </c>
    </row>
    <row r="233" spans="1:20" ht="20.100000000000001" customHeight="1">
      <c r="A233" s="49"/>
      <c r="B233" s="49"/>
      <c r="C233" s="49"/>
      <c r="D233" s="49"/>
      <c r="E233" s="50"/>
      <c r="F233" s="49"/>
      <c r="G233" s="51"/>
      <c r="H233" s="51"/>
      <c r="I233" s="51"/>
      <c r="J233" s="51"/>
      <c r="K233" s="51"/>
      <c r="L233" s="51"/>
      <c r="M233" s="51"/>
      <c r="N233" s="51"/>
      <c r="O233" s="51"/>
      <c r="P233" s="52" t="str">
        <f>IF($A233="","",CHOOSE(Calc!$S$2,N(L233),N(M233),N(N233),N(O233)))</f>
        <v/>
      </c>
      <c r="Q233" s="53" t="str">
        <f>IF(OR($A233="",N(G233)=0,N(I233)=0),"",N(G233)/N(I233)*1000)</f>
        <v/>
      </c>
      <c r="R233" s="53" t="str">
        <f>IF(OR($A233="",N(G233)=0,N(J233)=0),"",N(G233)/N(J233))</f>
        <v/>
      </c>
      <c r="S233" s="53" t="str">
        <f>IF(OR($A233="",N(G233)=0,N(P233)=0),"",N(G233)/P233)</f>
        <v/>
      </c>
      <c r="T233" s="54" t="str">
        <f>IF(AND($A233="",COUNTA(B233:O233)=0),"",IF($A233="","Add the creator",IF(COUNTA(G233:O233)&gt;COUNT(G233:O233),"A number is saved as text",IF(B233="","Add the platform",IF(N(G233)=0,"Add the cost",IF(N(I233)=0,"Add impressions",IF(N(H233)&gt;N(I233),"Reach is above impressions","✓")))))))</f>
        <v/>
      </c>
    </row>
    <row r="234" spans="1:20" ht="20.100000000000001" customHeight="1">
      <c r="A234" s="49"/>
      <c r="B234" s="49"/>
      <c r="C234" s="49"/>
      <c r="D234" s="49"/>
      <c r="E234" s="50"/>
      <c r="F234" s="49"/>
      <c r="G234" s="51"/>
      <c r="H234" s="51"/>
      <c r="I234" s="51"/>
      <c r="J234" s="51"/>
      <c r="K234" s="51"/>
      <c r="L234" s="51"/>
      <c r="M234" s="51"/>
      <c r="N234" s="51"/>
      <c r="O234" s="51"/>
      <c r="P234" s="52" t="str">
        <f>IF($A234="","",CHOOSE(Calc!$S$2,N(L234),N(M234),N(N234),N(O234)))</f>
        <v/>
      </c>
      <c r="Q234" s="53" t="str">
        <f>IF(OR($A234="",N(G234)=0,N(I234)=0),"",N(G234)/N(I234)*1000)</f>
        <v/>
      </c>
      <c r="R234" s="53" t="str">
        <f>IF(OR($A234="",N(G234)=0,N(J234)=0),"",N(G234)/N(J234))</f>
        <v/>
      </c>
      <c r="S234" s="53" t="str">
        <f>IF(OR($A234="",N(G234)=0,N(P234)=0),"",N(G234)/P234)</f>
        <v/>
      </c>
      <c r="T234" s="54" t="str">
        <f>IF(AND($A234="",COUNTA(B234:O234)=0),"",IF($A234="","Add the creator",IF(COUNTA(G234:O234)&gt;COUNT(G234:O234),"A number is saved as text",IF(B234="","Add the platform",IF(N(G234)=0,"Add the cost",IF(N(I234)=0,"Add impressions",IF(N(H234)&gt;N(I234),"Reach is above impressions","✓")))))))</f>
        <v/>
      </c>
    </row>
    <row r="235" spans="1:20" ht="20.100000000000001" customHeight="1">
      <c r="A235" s="49"/>
      <c r="B235" s="49"/>
      <c r="C235" s="49"/>
      <c r="D235" s="49"/>
      <c r="E235" s="50"/>
      <c r="F235" s="49"/>
      <c r="G235" s="51"/>
      <c r="H235" s="51"/>
      <c r="I235" s="51"/>
      <c r="J235" s="51"/>
      <c r="K235" s="51"/>
      <c r="L235" s="51"/>
      <c r="M235" s="51"/>
      <c r="N235" s="51"/>
      <c r="O235" s="51"/>
      <c r="P235" s="52" t="str">
        <f>IF($A235="","",CHOOSE(Calc!$S$2,N(L235),N(M235),N(N235),N(O235)))</f>
        <v/>
      </c>
      <c r="Q235" s="53" t="str">
        <f>IF(OR($A235="",N(G235)=0,N(I235)=0),"",N(G235)/N(I235)*1000)</f>
        <v/>
      </c>
      <c r="R235" s="53" t="str">
        <f>IF(OR($A235="",N(G235)=0,N(J235)=0),"",N(G235)/N(J235))</f>
        <v/>
      </c>
      <c r="S235" s="53" t="str">
        <f>IF(OR($A235="",N(G235)=0,N(P235)=0),"",N(G235)/P235)</f>
        <v/>
      </c>
      <c r="T235" s="54" t="str">
        <f>IF(AND($A235="",COUNTA(B235:O235)=0),"",IF($A235="","Add the creator",IF(COUNTA(G235:O235)&gt;COUNT(G235:O235),"A number is saved as text",IF(B235="","Add the platform",IF(N(G235)=0,"Add the cost",IF(N(I235)=0,"Add impressions",IF(N(H235)&gt;N(I235),"Reach is above impressions","✓")))))))</f>
        <v/>
      </c>
    </row>
    <row r="236" spans="1:20" ht="20.100000000000001" customHeight="1">
      <c r="A236" s="49"/>
      <c r="B236" s="49"/>
      <c r="C236" s="49"/>
      <c r="D236" s="49"/>
      <c r="E236" s="50"/>
      <c r="F236" s="49"/>
      <c r="G236" s="51"/>
      <c r="H236" s="51"/>
      <c r="I236" s="51"/>
      <c r="J236" s="51"/>
      <c r="K236" s="51"/>
      <c r="L236" s="51"/>
      <c r="M236" s="51"/>
      <c r="N236" s="51"/>
      <c r="O236" s="51"/>
      <c r="P236" s="52" t="str">
        <f>IF($A236="","",CHOOSE(Calc!$S$2,N(L236),N(M236),N(N236),N(O236)))</f>
        <v/>
      </c>
      <c r="Q236" s="53" t="str">
        <f>IF(OR($A236="",N(G236)=0,N(I236)=0),"",N(G236)/N(I236)*1000)</f>
        <v/>
      </c>
      <c r="R236" s="53" t="str">
        <f>IF(OR($A236="",N(G236)=0,N(J236)=0),"",N(G236)/N(J236))</f>
        <v/>
      </c>
      <c r="S236" s="53" t="str">
        <f>IF(OR($A236="",N(G236)=0,N(P236)=0),"",N(G236)/P236)</f>
        <v/>
      </c>
      <c r="T236" s="54" t="str">
        <f>IF(AND($A236="",COUNTA(B236:O236)=0),"",IF($A236="","Add the creator",IF(COUNTA(G236:O236)&gt;COUNT(G236:O236),"A number is saved as text",IF(B236="","Add the platform",IF(N(G236)=0,"Add the cost",IF(N(I236)=0,"Add impressions",IF(N(H236)&gt;N(I236),"Reach is above impressions","✓")))))))</f>
        <v/>
      </c>
    </row>
    <row r="237" spans="1:20" ht="20.100000000000001" customHeight="1">
      <c r="A237" s="49"/>
      <c r="B237" s="49"/>
      <c r="C237" s="49"/>
      <c r="D237" s="49"/>
      <c r="E237" s="50"/>
      <c r="F237" s="49"/>
      <c r="G237" s="51"/>
      <c r="H237" s="51"/>
      <c r="I237" s="51"/>
      <c r="J237" s="51"/>
      <c r="K237" s="51"/>
      <c r="L237" s="51"/>
      <c r="M237" s="51"/>
      <c r="N237" s="51"/>
      <c r="O237" s="51"/>
      <c r="P237" s="52" t="str">
        <f>IF($A237="","",CHOOSE(Calc!$S$2,N(L237),N(M237),N(N237),N(O237)))</f>
        <v/>
      </c>
      <c r="Q237" s="53" t="str">
        <f>IF(OR($A237="",N(G237)=0,N(I237)=0),"",N(G237)/N(I237)*1000)</f>
        <v/>
      </c>
      <c r="R237" s="53" t="str">
        <f>IF(OR($A237="",N(G237)=0,N(J237)=0),"",N(G237)/N(J237))</f>
        <v/>
      </c>
      <c r="S237" s="53" t="str">
        <f>IF(OR($A237="",N(G237)=0,N(P237)=0),"",N(G237)/P237)</f>
        <v/>
      </c>
      <c r="T237" s="54" t="str">
        <f>IF(AND($A237="",COUNTA(B237:O237)=0),"",IF($A237="","Add the creator",IF(COUNTA(G237:O237)&gt;COUNT(G237:O237),"A number is saved as text",IF(B237="","Add the platform",IF(N(G237)=0,"Add the cost",IF(N(I237)=0,"Add impressions",IF(N(H237)&gt;N(I237),"Reach is above impressions","✓")))))))</f>
        <v/>
      </c>
    </row>
    <row r="238" spans="1:20" ht="20.100000000000001" customHeight="1">
      <c r="A238" s="49"/>
      <c r="B238" s="49"/>
      <c r="C238" s="49"/>
      <c r="D238" s="49"/>
      <c r="E238" s="50"/>
      <c r="F238" s="49"/>
      <c r="G238" s="51"/>
      <c r="H238" s="51"/>
      <c r="I238" s="51"/>
      <c r="J238" s="51"/>
      <c r="K238" s="51"/>
      <c r="L238" s="51"/>
      <c r="M238" s="51"/>
      <c r="N238" s="51"/>
      <c r="O238" s="51"/>
      <c r="P238" s="52" t="str">
        <f>IF($A238="","",CHOOSE(Calc!$S$2,N(L238),N(M238),N(N238),N(O238)))</f>
        <v/>
      </c>
      <c r="Q238" s="53" t="str">
        <f>IF(OR($A238="",N(G238)=0,N(I238)=0),"",N(G238)/N(I238)*1000)</f>
        <v/>
      </c>
      <c r="R238" s="53" t="str">
        <f>IF(OR($A238="",N(G238)=0,N(J238)=0),"",N(G238)/N(J238))</f>
        <v/>
      </c>
      <c r="S238" s="53" t="str">
        <f>IF(OR($A238="",N(G238)=0,N(P238)=0),"",N(G238)/P238)</f>
        <v/>
      </c>
      <c r="T238" s="54" t="str">
        <f>IF(AND($A238="",COUNTA(B238:O238)=0),"",IF($A238="","Add the creator",IF(COUNTA(G238:O238)&gt;COUNT(G238:O238),"A number is saved as text",IF(B238="","Add the platform",IF(N(G238)=0,"Add the cost",IF(N(I238)=0,"Add impressions",IF(N(H238)&gt;N(I238),"Reach is above impressions","✓")))))))</f>
        <v/>
      </c>
    </row>
    <row r="239" spans="1:20" ht="20.100000000000001" customHeight="1">
      <c r="A239" s="49"/>
      <c r="B239" s="49"/>
      <c r="C239" s="49"/>
      <c r="D239" s="49"/>
      <c r="E239" s="50"/>
      <c r="F239" s="49"/>
      <c r="G239" s="51"/>
      <c r="H239" s="51"/>
      <c r="I239" s="51"/>
      <c r="J239" s="51"/>
      <c r="K239" s="51"/>
      <c r="L239" s="51"/>
      <c r="M239" s="51"/>
      <c r="N239" s="51"/>
      <c r="O239" s="51"/>
      <c r="P239" s="52" t="str">
        <f>IF($A239="","",CHOOSE(Calc!$S$2,N(L239),N(M239),N(N239),N(O239)))</f>
        <v/>
      </c>
      <c r="Q239" s="53" t="str">
        <f>IF(OR($A239="",N(G239)=0,N(I239)=0),"",N(G239)/N(I239)*1000)</f>
        <v/>
      </c>
      <c r="R239" s="53" t="str">
        <f>IF(OR($A239="",N(G239)=0,N(J239)=0),"",N(G239)/N(J239))</f>
        <v/>
      </c>
      <c r="S239" s="53" t="str">
        <f>IF(OR($A239="",N(G239)=0,N(P239)=0),"",N(G239)/P239)</f>
        <v/>
      </c>
      <c r="T239" s="54" t="str">
        <f>IF(AND($A239="",COUNTA(B239:O239)=0),"",IF($A239="","Add the creator",IF(COUNTA(G239:O239)&gt;COUNT(G239:O239),"A number is saved as text",IF(B239="","Add the platform",IF(N(G239)=0,"Add the cost",IF(N(I239)=0,"Add impressions",IF(N(H239)&gt;N(I239),"Reach is above impressions","✓")))))))</f>
        <v/>
      </c>
    </row>
    <row r="240" spans="1:20" ht="20.100000000000001" customHeight="1">
      <c r="A240" s="49"/>
      <c r="B240" s="49"/>
      <c r="C240" s="49"/>
      <c r="D240" s="49"/>
      <c r="E240" s="50"/>
      <c r="F240" s="49"/>
      <c r="G240" s="51"/>
      <c r="H240" s="51"/>
      <c r="I240" s="51"/>
      <c r="J240" s="51"/>
      <c r="K240" s="51"/>
      <c r="L240" s="51"/>
      <c r="M240" s="51"/>
      <c r="N240" s="51"/>
      <c r="O240" s="51"/>
      <c r="P240" s="52" t="str">
        <f>IF($A240="","",CHOOSE(Calc!$S$2,N(L240),N(M240),N(N240),N(O240)))</f>
        <v/>
      </c>
      <c r="Q240" s="53" t="str">
        <f>IF(OR($A240="",N(G240)=0,N(I240)=0),"",N(G240)/N(I240)*1000)</f>
        <v/>
      </c>
      <c r="R240" s="53" t="str">
        <f>IF(OR($A240="",N(G240)=0,N(J240)=0),"",N(G240)/N(J240))</f>
        <v/>
      </c>
      <c r="S240" s="53" t="str">
        <f>IF(OR($A240="",N(G240)=0,N(P240)=0),"",N(G240)/P240)</f>
        <v/>
      </c>
      <c r="T240" s="54" t="str">
        <f>IF(AND($A240="",COUNTA(B240:O240)=0),"",IF($A240="","Add the creator",IF(COUNTA(G240:O240)&gt;COUNT(G240:O240),"A number is saved as text",IF(B240="","Add the platform",IF(N(G240)=0,"Add the cost",IF(N(I240)=0,"Add impressions",IF(N(H240)&gt;N(I240),"Reach is above impressions","✓")))))))</f>
        <v/>
      </c>
    </row>
    <row r="241" spans="1:20" ht="20.100000000000001" customHeight="1">
      <c r="A241" s="49"/>
      <c r="B241" s="49"/>
      <c r="C241" s="49"/>
      <c r="D241" s="49"/>
      <c r="E241" s="50"/>
      <c r="F241" s="49"/>
      <c r="G241" s="51"/>
      <c r="H241" s="51"/>
      <c r="I241" s="51"/>
      <c r="J241" s="51"/>
      <c r="K241" s="51"/>
      <c r="L241" s="51"/>
      <c r="M241" s="51"/>
      <c r="N241" s="51"/>
      <c r="O241" s="51"/>
      <c r="P241" s="52" t="str">
        <f>IF($A241="","",CHOOSE(Calc!$S$2,N(L241),N(M241),N(N241),N(O241)))</f>
        <v/>
      </c>
      <c r="Q241" s="53" t="str">
        <f>IF(OR($A241="",N(G241)=0,N(I241)=0),"",N(G241)/N(I241)*1000)</f>
        <v/>
      </c>
      <c r="R241" s="53" t="str">
        <f>IF(OR($A241="",N(G241)=0,N(J241)=0),"",N(G241)/N(J241))</f>
        <v/>
      </c>
      <c r="S241" s="53" t="str">
        <f>IF(OR($A241="",N(G241)=0,N(P241)=0),"",N(G241)/P241)</f>
        <v/>
      </c>
      <c r="T241" s="54" t="str">
        <f>IF(AND($A241="",COUNTA(B241:O241)=0),"",IF($A241="","Add the creator",IF(COUNTA(G241:O241)&gt;COUNT(G241:O241),"A number is saved as text",IF(B241="","Add the platform",IF(N(G241)=0,"Add the cost",IF(N(I241)=0,"Add impressions",IF(N(H241)&gt;N(I241),"Reach is above impressions","✓")))))))</f>
        <v/>
      </c>
    </row>
    <row r="242" spans="1:20" ht="20.100000000000001" customHeight="1">
      <c r="A242" s="49"/>
      <c r="B242" s="49"/>
      <c r="C242" s="49"/>
      <c r="D242" s="49"/>
      <c r="E242" s="50"/>
      <c r="F242" s="49"/>
      <c r="G242" s="51"/>
      <c r="H242" s="51"/>
      <c r="I242" s="51"/>
      <c r="J242" s="51"/>
      <c r="K242" s="51"/>
      <c r="L242" s="51"/>
      <c r="M242" s="51"/>
      <c r="N242" s="51"/>
      <c r="O242" s="51"/>
      <c r="P242" s="52" t="str">
        <f>IF($A242="","",CHOOSE(Calc!$S$2,N(L242),N(M242),N(N242),N(O242)))</f>
        <v/>
      </c>
      <c r="Q242" s="53" t="str">
        <f>IF(OR($A242="",N(G242)=0,N(I242)=0),"",N(G242)/N(I242)*1000)</f>
        <v/>
      </c>
      <c r="R242" s="53" t="str">
        <f>IF(OR($A242="",N(G242)=0,N(J242)=0),"",N(G242)/N(J242))</f>
        <v/>
      </c>
      <c r="S242" s="53" t="str">
        <f>IF(OR($A242="",N(G242)=0,N(P242)=0),"",N(G242)/P242)</f>
        <v/>
      </c>
      <c r="T242" s="54" t="str">
        <f>IF(AND($A242="",COUNTA(B242:O242)=0),"",IF($A242="","Add the creator",IF(COUNTA(G242:O242)&gt;COUNT(G242:O242),"A number is saved as text",IF(B242="","Add the platform",IF(N(G242)=0,"Add the cost",IF(N(I242)=0,"Add impressions",IF(N(H242)&gt;N(I242),"Reach is above impressions","✓")))))))</f>
        <v/>
      </c>
    </row>
    <row r="243" spans="1:20" ht="20.100000000000001" customHeight="1">
      <c r="A243" s="49"/>
      <c r="B243" s="49"/>
      <c r="C243" s="49"/>
      <c r="D243" s="49"/>
      <c r="E243" s="50"/>
      <c r="F243" s="49"/>
      <c r="G243" s="51"/>
      <c r="H243" s="51"/>
      <c r="I243" s="51"/>
      <c r="J243" s="51"/>
      <c r="K243" s="51"/>
      <c r="L243" s="51"/>
      <c r="M243" s="51"/>
      <c r="N243" s="51"/>
      <c r="O243" s="51"/>
      <c r="P243" s="52" t="str">
        <f>IF($A243="","",CHOOSE(Calc!$S$2,N(L243),N(M243),N(N243),N(O243)))</f>
        <v/>
      </c>
      <c r="Q243" s="53" t="str">
        <f>IF(OR($A243="",N(G243)=0,N(I243)=0),"",N(G243)/N(I243)*1000)</f>
        <v/>
      </c>
      <c r="R243" s="53" t="str">
        <f>IF(OR($A243="",N(G243)=0,N(J243)=0),"",N(G243)/N(J243))</f>
        <v/>
      </c>
      <c r="S243" s="53" t="str">
        <f>IF(OR($A243="",N(G243)=0,N(P243)=0),"",N(G243)/P243)</f>
        <v/>
      </c>
      <c r="T243" s="54" t="str">
        <f>IF(AND($A243="",COUNTA(B243:O243)=0),"",IF($A243="","Add the creator",IF(COUNTA(G243:O243)&gt;COUNT(G243:O243),"A number is saved as text",IF(B243="","Add the platform",IF(N(G243)=0,"Add the cost",IF(N(I243)=0,"Add impressions",IF(N(H243)&gt;N(I243),"Reach is above impressions","✓")))))))</f>
        <v/>
      </c>
    </row>
    <row r="244" spans="1:20" ht="20.100000000000001" customHeight="1">
      <c r="A244" s="49"/>
      <c r="B244" s="49"/>
      <c r="C244" s="49"/>
      <c r="D244" s="49"/>
      <c r="E244" s="50"/>
      <c r="F244" s="49"/>
      <c r="G244" s="51"/>
      <c r="H244" s="51"/>
      <c r="I244" s="51"/>
      <c r="J244" s="51"/>
      <c r="K244" s="51"/>
      <c r="L244" s="51"/>
      <c r="M244" s="51"/>
      <c r="N244" s="51"/>
      <c r="O244" s="51"/>
      <c r="P244" s="52" t="str">
        <f>IF($A244="","",CHOOSE(Calc!$S$2,N(L244),N(M244),N(N244),N(O244)))</f>
        <v/>
      </c>
      <c r="Q244" s="53" t="str">
        <f>IF(OR($A244="",N(G244)=0,N(I244)=0),"",N(G244)/N(I244)*1000)</f>
        <v/>
      </c>
      <c r="R244" s="53" t="str">
        <f>IF(OR($A244="",N(G244)=0,N(J244)=0),"",N(G244)/N(J244))</f>
        <v/>
      </c>
      <c r="S244" s="53" t="str">
        <f>IF(OR($A244="",N(G244)=0,N(P244)=0),"",N(G244)/P244)</f>
        <v/>
      </c>
      <c r="T244" s="54" t="str">
        <f>IF(AND($A244="",COUNTA(B244:O244)=0),"",IF($A244="","Add the creator",IF(COUNTA(G244:O244)&gt;COUNT(G244:O244),"A number is saved as text",IF(B244="","Add the platform",IF(N(G244)=0,"Add the cost",IF(N(I244)=0,"Add impressions",IF(N(H244)&gt;N(I244),"Reach is above impressions","✓")))))))</f>
        <v/>
      </c>
    </row>
    <row r="245" spans="1:20" ht="20.100000000000001" customHeight="1">
      <c r="A245" s="49"/>
      <c r="B245" s="49"/>
      <c r="C245" s="49"/>
      <c r="D245" s="49"/>
      <c r="E245" s="50"/>
      <c r="F245" s="49"/>
      <c r="G245" s="51"/>
      <c r="H245" s="51"/>
      <c r="I245" s="51"/>
      <c r="J245" s="51"/>
      <c r="K245" s="51"/>
      <c r="L245" s="51"/>
      <c r="M245" s="51"/>
      <c r="N245" s="51"/>
      <c r="O245" s="51"/>
      <c r="P245" s="52" t="str">
        <f>IF($A245="","",CHOOSE(Calc!$S$2,N(L245),N(M245),N(N245),N(O245)))</f>
        <v/>
      </c>
      <c r="Q245" s="53" t="str">
        <f>IF(OR($A245="",N(G245)=0,N(I245)=0),"",N(G245)/N(I245)*1000)</f>
        <v/>
      </c>
      <c r="R245" s="53" t="str">
        <f>IF(OR($A245="",N(G245)=0,N(J245)=0),"",N(G245)/N(J245))</f>
        <v/>
      </c>
      <c r="S245" s="53" t="str">
        <f>IF(OR($A245="",N(G245)=0,N(P245)=0),"",N(G245)/P245)</f>
        <v/>
      </c>
      <c r="T245" s="54" t="str">
        <f>IF(AND($A245="",COUNTA(B245:O245)=0),"",IF($A245="","Add the creator",IF(COUNTA(G245:O245)&gt;COUNT(G245:O245),"A number is saved as text",IF(B245="","Add the platform",IF(N(G245)=0,"Add the cost",IF(N(I245)=0,"Add impressions",IF(N(H245)&gt;N(I245),"Reach is above impressions","✓")))))))</f>
        <v/>
      </c>
    </row>
    <row r="246" spans="1:20" ht="20.100000000000001" customHeight="1">
      <c r="A246" s="49"/>
      <c r="B246" s="49"/>
      <c r="C246" s="49"/>
      <c r="D246" s="49"/>
      <c r="E246" s="50"/>
      <c r="F246" s="49"/>
      <c r="G246" s="51"/>
      <c r="H246" s="51"/>
      <c r="I246" s="51"/>
      <c r="J246" s="51"/>
      <c r="K246" s="51"/>
      <c r="L246" s="51"/>
      <c r="M246" s="51"/>
      <c r="N246" s="51"/>
      <c r="O246" s="51"/>
      <c r="P246" s="52" t="str">
        <f>IF($A246="","",CHOOSE(Calc!$S$2,N(L246),N(M246),N(N246),N(O246)))</f>
        <v/>
      </c>
      <c r="Q246" s="53" t="str">
        <f>IF(OR($A246="",N(G246)=0,N(I246)=0),"",N(G246)/N(I246)*1000)</f>
        <v/>
      </c>
      <c r="R246" s="53" t="str">
        <f>IF(OR($A246="",N(G246)=0,N(J246)=0),"",N(G246)/N(J246))</f>
        <v/>
      </c>
      <c r="S246" s="53" t="str">
        <f>IF(OR($A246="",N(G246)=0,N(P246)=0),"",N(G246)/P246)</f>
        <v/>
      </c>
      <c r="T246" s="54" t="str">
        <f>IF(AND($A246="",COUNTA(B246:O246)=0),"",IF($A246="","Add the creator",IF(COUNTA(G246:O246)&gt;COUNT(G246:O246),"A number is saved as text",IF(B246="","Add the platform",IF(N(G246)=0,"Add the cost",IF(N(I246)=0,"Add impressions",IF(N(H246)&gt;N(I246),"Reach is above impressions","✓")))))))</f>
        <v/>
      </c>
    </row>
    <row r="247" spans="1:20" ht="20.100000000000001" customHeight="1">
      <c r="A247" s="49"/>
      <c r="B247" s="49"/>
      <c r="C247" s="49"/>
      <c r="D247" s="49"/>
      <c r="E247" s="50"/>
      <c r="F247" s="49"/>
      <c r="G247" s="51"/>
      <c r="H247" s="51"/>
      <c r="I247" s="51"/>
      <c r="J247" s="51"/>
      <c r="K247" s="51"/>
      <c r="L247" s="51"/>
      <c r="M247" s="51"/>
      <c r="N247" s="51"/>
      <c r="O247" s="51"/>
      <c r="P247" s="52" t="str">
        <f>IF($A247="","",CHOOSE(Calc!$S$2,N(L247),N(M247),N(N247),N(O247)))</f>
        <v/>
      </c>
      <c r="Q247" s="53" t="str">
        <f>IF(OR($A247="",N(G247)=0,N(I247)=0),"",N(G247)/N(I247)*1000)</f>
        <v/>
      </c>
      <c r="R247" s="53" t="str">
        <f>IF(OR($A247="",N(G247)=0,N(J247)=0),"",N(G247)/N(J247))</f>
        <v/>
      </c>
      <c r="S247" s="53" t="str">
        <f>IF(OR($A247="",N(G247)=0,N(P247)=0),"",N(G247)/P247)</f>
        <v/>
      </c>
      <c r="T247" s="54" t="str">
        <f>IF(AND($A247="",COUNTA(B247:O247)=0),"",IF($A247="","Add the creator",IF(COUNTA(G247:O247)&gt;COUNT(G247:O247),"A number is saved as text",IF(B247="","Add the platform",IF(N(G247)=0,"Add the cost",IF(N(I247)=0,"Add impressions",IF(N(H247)&gt;N(I247),"Reach is above impressions","✓")))))))</f>
        <v/>
      </c>
    </row>
    <row r="248" spans="1:20" ht="20.100000000000001" customHeight="1">
      <c r="A248" s="49"/>
      <c r="B248" s="49"/>
      <c r="C248" s="49"/>
      <c r="D248" s="49"/>
      <c r="E248" s="50"/>
      <c r="F248" s="49"/>
      <c r="G248" s="51"/>
      <c r="H248" s="51"/>
      <c r="I248" s="51"/>
      <c r="J248" s="51"/>
      <c r="K248" s="51"/>
      <c r="L248" s="51"/>
      <c r="M248" s="51"/>
      <c r="N248" s="51"/>
      <c r="O248" s="51"/>
      <c r="P248" s="52" t="str">
        <f>IF($A248="","",CHOOSE(Calc!$S$2,N(L248),N(M248),N(N248),N(O248)))</f>
        <v/>
      </c>
      <c r="Q248" s="53" t="str">
        <f>IF(OR($A248="",N(G248)=0,N(I248)=0),"",N(G248)/N(I248)*1000)</f>
        <v/>
      </c>
      <c r="R248" s="53" t="str">
        <f>IF(OR($A248="",N(G248)=0,N(J248)=0),"",N(G248)/N(J248))</f>
        <v/>
      </c>
      <c r="S248" s="53" t="str">
        <f>IF(OR($A248="",N(G248)=0,N(P248)=0),"",N(G248)/P248)</f>
        <v/>
      </c>
      <c r="T248" s="54" t="str">
        <f>IF(AND($A248="",COUNTA(B248:O248)=0),"",IF($A248="","Add the creator",IF(COUNTA(G248:O248)&gt;COUNT(G248:O248),"A number is saved as text",IF(B248="","Add the platform",IF(N(G248)=0,"Add the cost",IF(N(I248)=0,"Add impressions",IF(N(H248)&gt;N(I248),"Reach is above impressions","✓")))))))</f>
        <v/>
      </c>
    </row>
    <row r="249" spans="1:20" ht="20.100000000000001" customHeight="1">
      <c r="A249" s="49"/>
      <c r="B249" s="49"/>
      <c r="C249" s="49"/>
      <c r="D249" s="49"/>
      <c r="E249" s="50"/>
      <c r="F249" s="49"/>
      <c r="G249" s="51"/>
      <c r="H249" s="51"/>
      <c r="I249" s="51"/>
      <c r="J249" s="51"/>
      <c r="K249" s="51"/>
      <c r="L249" s="51"/>
      <c r="M249" s="51"/>
      <c r="N249" s="51"/>
      <c r="O249" s="51"/>
      <c r="P249" s="52" t="str">
        <f>IF($A249="","",CHOOSE(Calc!$S$2,N(L249),N(M249),N(N249),N(O249)))</f>
        <v/>
      </c>
      <c r="Q249" s="53" t="str">
        <f>IF(OR($A249="",N(G249)=0,N(I249)=0),"",N(G249)/N(I249)*1000)</f>
        <v/>
      </c>
      <c r="R249" s="53" t="str">
        <f>IF(OR($A249="",N(G249)=0,N(J249)=0),"",N(G249)/N(J249))</f>
        <v/>
      </c>
      <c r="S249" s="53" t="str">
        <f>IF(OR($A249="",N(G249)=0,N(P249)=0),"",N(G249)/P249)</f>
        <v/>
      </c>
      <c r="T249" s="54" t="str">
        <f>IF(AND($A249="",COUNTA(B249:O249)=0),"",IF($A249="","Add the creator",IF(COUNTA(G249:O249)&gt;COUNT(G249:O249),"A number is saved as text",IF(B249="","Add the platform",IF(N(G249)=0,"Add the cost",IF(N(I249)=0,"Add impressions",IF(N(H249)&gt;N(I249),"Reach is above impressions","✓")))))))</f>
        <v/>
      </c>
    </row>
    <row r="250" spans="1:20" ht="20.100000000000001" customHeight="1">
      <c r="A250" s="49"/>
      <c r="B250" s="49"/>
      <c r="C250" s="49"/>
      <c r="D250" s="49"/>
      <c r="E250" s="50"/>
      <c r="F250" s="49"/>
      <c r="G250" s="51"/>
      <c r="H250" s="51"/>
      <c r="I250" s="51"/>
      <c r="J250" s="51"/>
      <c r="K250" s="51"/>
      <c r="L250" s="51"/>
      <c r="M250" s="51"/>
      <c r="N250" s="51"/>
      <c r="O250" s="51"/>
      <c r="P250" s="52" t="str">
        <f>IF($A250="","",CHOOSE(Calc!$S$2,N(L250),N(M250),N(N250),N(O250)))</f>
        <v/>
      </c>
      <c r="Q250" s="53" t="str">
        <f>IF(OR($A250="",N(G250)=0,N(I250)=0),"",N(G250)/N(I250)*1000)</f>
        <v/>
      </c>
      <c r="R250" s="53" t="str">
        <f>IF(OR($A250="",N(G250)=0,N(J250)=0),"",N(G250)/N(J250))</f>
        <v/>
      </c>
      <c r="S250" s="53" t="str">
        <f>IF(OR($A250="",N(G250)=0,N(P250)=0),"",N(G250)/P250)</f>
        <v/>
      </c>
      <c r="T250" s="54" t="str">
        <f>IF(AND($A250="",COUNTA(B250:O250)=0),"",IF($A250="","Add the creator",IF(COUNTA(G250:O250)&gt;COUNT(G250:O250),"A number is saved as text",IF(B250="","Add the platform",IF(N(G250)=0,"Add the cost",IF(N(I250)=0,"Add impressions",IF(N(H250)&gt;N(I250),"Reach is above impressions","✓")))))))</f>
        <v/>
      </c>
    </row>
    <row r="251" spans="1:20" ht="20.100000000000001" customHeight="1">
      <c r="A251" s="49"/>
      <c r="B251" s="49"/>
      <c r="C251" s="49"/>
      <c r="D251" s="49"/>
      <c r="E251" s="50"/>
      <c r="F251" s="49"/>
      <c r="G251" s="51"/>
      <c r="H251" s="51"/>
      <c r="I251" s="51"/>
      <c r="J251" s="51"/>
      <c r="K251" s="51"/>
      <c r="L251" s="51"/>
      <c r="M251" s="51"/>
      <c r="N251" s="51"/>
      <c r="O251" s="51"/>
      <c r="P251" s="52" t="str">
        <f>IF($A251="","",CHOOSE(Calc!$S$2,N(L251),N(M251),N(N251),N(O251)))</f>
        <v/>
      </c>
      <c r="Q251" s="53" t="str">
        <f>IF(OR($A251="",N(G251)=0,N(I251)=0),"",N(G251)/N(I251)*1000)</f>
        <v/>
      </c>
      <c r="R251" s="53" t="str">
        <f>IF(OR($A251="",N(G251)=0,N(J251)=0),"",N(G251)/N(J251))</f>
        <v/>
      </c>
      <c r="S251" s="53" t="str">
        <f>IF(OR($A251="",N(G251)=0,N(P251)=0),"",N(G251)/P251)</f>
        <v/>
      </c>
      <c r="T251" s="54" t="str">
        <f>IF(AND($A251="",COUNTA(B251:O251)=0),"",IF($A251="","Add the creator",IF(COUNTA(G251:O251)&gt;COUNT(G251:O251),"A number is saved as text",IF(B251="","Add the platform",IF(N(G251)=0,"Add the cost",IF(N(I251)=0,"Add impressions",IF(N(H251)&gt;N(I251),"Reach is above impressions","✓")))))))</f>
        <v/>
      </c>
    </row>
    <row r="252" spans="1:20" ht="20.100000000000001" customHeight="1">
      <c r="A252" s="49"/>
      <c r="B252" s="49"/>
      <c r="C252" s="49"/>
      <c r="D252" s="49"/>
      <c r="E252" s="50"/>
      <c r="F252" s="49"/>
      <c r="G252" s="51"/>
      <c r="H252" s="51"/>
      <c r="I252" s="51"/>
      <c r="J252" s="51"/>
      <c r="K252" s="51"/>
      <c r="L252" s="51"/>
      <c r="M252" s="51"/>
      <c r="N252" s="51"/>
      <c r="O252" s="51"/>
      <c r="P252" s="52" t="str">
        <f>IF($A252="","",CHOOSE(Calc!$S$2,N(L252),N(M252),N(N252),N(O252)))</f>
        <v/>
      </c>
      <c r="Q252" s="53" t="str">
        <f>IF(OR($A252="",N(G252)=0,N(I252)=0),"",N(G252)/N(I252)*1000)</f>
        <v/>
      </c>
      <c r="R252" s="53" t="str">
        <f>IF(OR($A252="",N(G252)=0,N(J252)=0),"",N(G252)/N(J252))</f>
        <v/>
      </c>
      <c r="S252" s="53" t="str">
        <f>IF(OR($A252="",N(G252)=0,N(P252)=0),"",N(G252)/P252)</f>
        <v/>
      </c>
      <c r="T252" s="54" t="str">
        <f>IF(AND($A252="",COUNTA(B252:O252)=0),"",IF($A252="","Add the creator",IF(COUNTA(G252:O252)&gt;COUNT(G252:O252),"A number is saved as text",IF(B252="","Add the platform",IF(N(G252)=0,"Add the cost",IF(N(I252)=0,"Add impressions",IF(N(H252)&gt;N(I252),"Reach is above impressions","✓")))))))</f>
        <v/>
      </c>
    </row>
    <row r="253" spans="1:20" ht="20.100000000000001" customHeight="1">
      <c r="A253" s="49"/>
      <c r="B253" s="49"/>
      <c r="C253" s="49"/>
      <c r="D253" s="49"/>
      <c r="E253" s="50"/>
      <c r="F253" s="49"/>
      <c r="G253" s="51"/>
      <c r="H253" s="51"/>
      <c r="I253" s="51"/>
      <c r="J253" s="51"/>
      <c r="K253" s="51"/>
      <c r="L253" s="51"/>
      <c r="M253" s="51"/>
      <c r="N253" s="51"/>
      <c r="O253" s="51"/>
      <c r="P253" s="52" t="str">
        <f>IF($A253="","",CHOOSE(Calc!$S$2,N(L253),N(M253),N(N253),N(O253)))</f>
        <v/>
      </c>
      <c r="Q253" s="53" t="str">
        <f>IF(OR($A253="",N(G253)=0,N(I253)=0),"",N(G253)/N(I253)*1000)</f>
        <v/>
      </c>
      <c r="R253" s="53" t="str">
        <f>IF(OR($A253="",N(G253)=0,N(J253)=0),"",N(G253)/N(J253))</f>
        <v/>
      </c>
      <c r="S253" s="53" t="str">
        <f>IF(OR($A253="",N(G253)=0,N(P253)=0),"",N(G253)/P253)</f>
        <v/>
      </c>
      <c r="T253" s="54" t="str">
        <f>IF(AND($A253="",COUNTA(B253:O253)=0),"",IF($A253="","Add the creator",IF(COUNTA(G253:O253)&gt;COUNT(G253:O253),"A number is saved as text",IF(B253="","Add the platform",IF(N(G253)=0,"Add the cost",IF(N(I253)=0,"Add impressions",IF(N(H253)&gt;N(I253),"Reach is above impressions","✓")))))))</f>
        <v/>
      </c>
    </row>
    <row r="254" spans="1:20" ht="20.100000000000001" customHeight="1">
      <c r="A254" s="49"/>
      <c r="B254" s="49"/>
      <c r="C254" s="49"/>
      <c r="D254" s="49"/>
      <c r="E254" s="50"/>
      <c r="F254" s="49"/>
      <c r="G254" s="51"/>
      <c r="H254" s="51"/>
      <c r="I254" s="51"/>
      <c r="J254" s="51"/>
      <c r="K254" s="51"/>
      <c r="L254" s="51"/>
      <c r="M254" s="51"/>
      <c r="N254" s="51"/>
      <c r="O254" s="51"/>
      <c r="P254" s="52" t="str">
        <f>IF($A254="","",CHOOSE(Calc!$S$2,N(L254),N(M254),N(N254),N(O254)))</f>
        <v/>
      </c>
      <c r="Q254" s="53" t="str">
        <f>IF(OR($A254="",N(G254)=0,N(I254)=0),"",N(G254)/N(I254)*1000)</f>
        <v/>
      </c>
      <c r="R254" s="53" t="str">
        <f>IF(OR($A254="",N(G254)=0,N(J254)=0),"",N(G254)/N(J254))</f>
        <v/>
      </c>
      <c r="S254" s="53" t="str">
        <f>IF(OR($A254="",N(G254)=0,N(P254)=0),"",N(G254)/P254)</f>
        <v/>
      </c>
      <c r="T254" s="54" t="str">
        <f>IF(AND($A254="",COUNTA(B254:O254)=0),"",IF($A254="","Add the creator",IF(COUNTA(G254:O254)&gt;COUNT(G254:O254),"A number is saved as text",IF(B254="","Add the platform",IF(N(G254)=0,"Add the cost",IF(N(I254)=0,"Add impressions",IF(N(H254)&gt;N(I254),"Reach is above impressions","✓")))))))</f>
        <v/>
      </c>
    </row>
    <row r="255" spans="1:20" ht="20.100000000000001" customHeight="1">
      <c r="A255" s="49"/>
      <c r="B255" s="49"/>
      <c r="C255" s="49"/>
      <c r="D255" s="49"/>
      <c r="E255" s="50"/>
      <c r="F255" s="49"/>
      <c r="G255" s="51"/>
      <c r="H255" s="51"/>
      <c r="I255" s="51"/>
      <c r="J255" s="51"/>
      <c r="K255" s="51"/>
      <c r="L255" s="51"/>
      <c r="M255" s="51"/>
      <c r="N255" s="51"/>
      <c r="O255" s="51"/>
      <c r="P255" s="52" t="str">
        <f>IF($A255="","",CHOOSE(Calc!$S$2,N(L255),N(M255),N(N255),N(O255)))</f>
        <v/>
      </c>
      <c r="Q255" s="53" t="str">
        <f>IF(OR($A255="",N(G255)=0,N(I255)=0),"",N(G255)/N(I255)*1000)</f>
        <v/>
      </c>
      <c r="R255" s="53" t="str">
        <f>IF(OR($A255="",N(G255)=0,N(J255)=0),"",N(G255)/N(J255))</f>
        <v/>
      </c>
      <c r="S255" s="53" t="str">
        <f>IF(OR($A255="",N(G255)=0,N(P255)=0),"",N(G255)/P255)</f>
        <v/>
      </c>
      <c r="T255" s="54" t="str">
        <f>IF(AND($A255="",COUNTA(B255:O255)=0),"",IF($A255="","Add the creator",IF(COUNTA(G255:O255)&gt;COUNT(G255:O255),"A number is saved as text",IF(B255="","Add the platform",IF(N(G255)=0,"Add the cost",IF(N(I255)=0,"Add impressions",IF(N(H255)&gt;N(I255),"Reach is above impressions","✓")))))))</f>
        <v/>
      </c>
    </row>
    <row r="256" spans="1:20" ht="20.100000000000001" customHeight="1">
      <c r="A256" s="49"/>
      <c r="B256" s="49"/>
      <c r="C256" s="49"/>
      <c r="D256" s="49"/>
      <c r="E256" s="50"/>
      <c r="F256" s="49"/>
      <c r="G256" s="51"/>
      <c r="H256" s="51"/>
      <c r="I256" s="51"/>
      <c r="J256" s="51"/>
      <c r="K256" s="51"/>
      <c r="L256" s="51"/>
      <c r="M256" s="51"/>
      <c r="N256" s="51"/>
      <c r="O256" s="51"/>
      <c r="P256" s="52" t="str">
        <f>IF($A256="","",CHOOSE(Calc!$S$2,N(L256),N(M256),N(N256),N(O256)))</f>
        <v/>
      </c>
      <c r="Q256" s="53" t="str">
        <f>IF(OR($A256="",N(G256)=0,N(I256)=0),"",N(G256)/N(I256)*1000)</f>
        <v/>
      </c>
      <c r="R256" s="53" t="str">
        <f>IF(OR($A256="",N(G256)=0,N(J256)=0),"",N(G256)/N(J256))</f>
        <v/>
      </c>
      <c r="S256" s="53" t="str">
        <f>IF(OR($A256="",N(G256)=0,N(P256)=0),"",N(G256)/P256)</f>
        <v/>
      </c>
      <c r="T256" s="54" t="str">
        <f>IF(AND($A256="",COUNTA(B256:O256)=0),"",IF($A256="","Add the creator",IF(COUNTA(G256:O256)&gt;COUNT(G256:O256),"A number is saved as text",IF(B256="","Add the platform",IF(N(G256)=0,"Add the cost",IF(N(I256)=0,"Add impressions",IF(N(H256)&gt;N(I256),"Reach is above impressions","✓")))))))</f>
        <v/>
      </c>
    </row>
    <row r="257" spans="1:20" ht="20.100000000000001" customHeight="1">
      <c r="A257" s="49"/>
      <c r="B257" s="49"/>
      <c r="C257" s="49"/>
      <c r="D257" s="49"/>
      <c r="E257" s="50"/>
      <c r="F257" s="49"/>
      <c r="G257" s="51"/>
      <c r="H257" s="51"/>
      <c r="I257" s="51"/>
      <c r="J257" s="51"/>
      <c r="K257" s="51"/>
      <c r="L257" s="51"/>
      <c r="M257" s="51"/>
      <c r="N257" s="51"/>
      <c r="O257" s="51"/>
      <c r="P257" s="52" t="str">
        <f>IF($A257="","",CHOOSE(Calc!$S$2,N(L257),N(M257),N(N257),N(O257)))</f>
        <v/>
      </c>
      <c r="Q257" s="53" t="str">
        <f>IF(OR($A257="",N(G257)=0,N(I257)=0),"",N(G257)/N(I257)*1000)</f>
        <v/>
      </c>
      <c r="R257" s="53" t="str">
        <f>IF(OR($A257="",N(G257)=0,N(J257)=0),"",N(G257)/N(J257))</f>
        <v/>
      </c>
      <c r="S257" s="53" t="str">
        <f>IF(OR($A257="",N(G257)=0,N(P257)=0),"",N(G257)/P257)</f>
        <v/>
      </c>
      <c r="T257" s="54" t="str">
        <f>IF(AND($A257="",COUNTA(B257:O257)=0),"",IF($A257="","Add the creator",IF(COUNTA(G257:O257)&gt;COUNT(G257:O257),"A number is saved as text",IF(B257="","Add the platform",IF(N(G257)=0,"Add the cost",IF(N(I257)=0,"Add impressions",IF(N(H257)&gt;N(I257),"Reach is above impressions","✓")))))))</f>
        <v/>
      </c>
    </row>
    <row r="258" spans="1:20" ht="20.100000000000001" customHeight="1">
      <c r="A258" s="49"/>
      <c r="B258" s="49"/>
      <c r="C258" s="49"/>
      <c r="D258" s="49"/>
      <c r="E258" s="50"/>
      <c r="F258" s="49"/>
      <c r="G258" s="51"/>
      <c r="H258" s="51"/>
      <c r="I258" s="51"/>
      <c r="J258" s="51"/>
      <c r="K258" s="51"/>
      <c r="L258" s="51"/>
      <c r="M258" s="51"/>
      <c r="N258" s="51"/>
      <c r="O258" s="51"/>
      <c r="P258" s="52" t="str">
        <f>IF($A258="","",CHOOSE(Calc!$S$2,N(L258),N(M258),N(N258),N(O258)))</f>
        <v/>
      </c>
      <c r="Q258" s="53" t="str">
        <f>IF(OR($A258="",N(G258)=0,N(I258)=0),"",N(G258)/N(I258)*1000)</f>
        <v/>
      </c>
      <c r="R258" s="53" t="str">
        <f>IF(OR($A258="",N(G258)=0,N(J258)=0),"",N(G258)/N(J258))</f>
        <v/>
      </c>
      <c r="S258" s="53" t="str">
        <f>IF(OR($A258="",N(G258)=0,N(P258)=0),"",N(G258)/P258)</f>
        <v/>
      </c>
      <c r="T258" s="54" t="str">
        <f>IF(AND($A258="",COUNTA(B258:O258)=0),"",IF($A258="","Add the creator",IF(COUNTA(G258:O258)&gt;COUNT(G258:O258),"A number is saved as text",IF(B258="","Add the platform",IF(N(G258)=0,"Add the cost",IF(N(I258)=0,"Add impressions",IF(N(H258)&gt;N(I258),"Reach is above impressions","✓")))))))</f>
        <v/>
      </c>
    </row>
    <row r="259" spans="1:20" ht="20.100000000000001" customHeight="1">
      <c r="A259" s="49"/>
      <c r="B259" s="49"/>
      <c r="C259" s="49"/>
      <c r="D259" s="49"/>
      <c r="E259" s="50"/>
      <c r="F259" s="49"/>
      <c r="G259" s="51"/>
      <c r="H259" s="51"/>
      <c r="I259" s="51"/>
      <c r="J259" s="51"/>
      <c r="K259" s="51"/>
      <c r="L259" s="51"/>
      <c r="M259" s="51"/>
      <c r="N259" s="51"/>
      <c r="O259" s="51"/>
      <c r="P259" s="52" t="str">
        <f>IF($A259="","",CHOOSE(Calc!$S$2,N(L259),N(M259),N(N259),N(O259)))</f>
        <v/>
      </c>
      <c r="Q259" s="53" t="str">
        <f>IF(OR($A259="",N(G259)=0,N(I259)=0),"",N(G259)/N(I259)*1000)</f>
        <v/>
      </c>
      <c r="R259" s="53" t="str">
        <f>IF(OR($A259="",N(G259)=0,N(J259)=0),"",N(G259)/N(J259))</f>
        <v/>
      </c>
      <c r="S259" s="53" t="str">
        <f>IF(OR($A259="",N(G259)=0,N(P259)=0),"",N(G259)/P259)</f>
        <v/>
      </c>
      <c r="T259" s="54" t="str">
        <f>IF(AND($A259="",COUNTA(B259:O259)=0),"",IF($A259="","Add the creator",IF(COUNTA(G259:O259)&gt;COUNT(G259:O259),"A number is saved as text",IF(B259="","Add the platform",IF(N(G259)=0,"Add the cost",IF(N(I259)=0,"Add impressions",IF(N(H259)&gt;N(I259),"Reach is above impressions","✓")))))))</f>
        <v/>
      </c>
    </row>
    <row r="260" spans="1:20" ht="20.100000000000001" customHeight="1">
      <c r="A260" s="49"/>
      <c r="B260" s="49"/>
      <c r="C260" s="49"/>
      <c r="D260" s="49"/>
      <c r="E260" s="50"/>
      <c r="F260" s="49"/>
      <c r="G260" s="51"/>
      <c r="H260" s="51"/>
      <c r="I260" s="51"/>
      <c r="J260" s="51"/>
      <c r="K260" s="51"/>
      <c r="L260" s="51"/>
      <c r="M260" s="51"/>
      <c r="N260" s="51"/>
      <c r="O260" s="51"/>
      <c r="P260" s="52" t="str">
        <f>IF($A260="","",CHOOSE(Calc!$S$2,N(L260),N(M260),N(N260),N(O260)))</f>
        <v/>
      </c>
      <c r="Q260" s="53" t="str">
        <f>IF(OR($A260="",N(G260)=0,N(I260)=0),"",N(G260)/N(I260)*1000)</f>
        <v/>
      </c>
      <c r="R260" s="53" t="str">
        <f>IF(OR($A260="",N(G260)=0,N(J260)=0),"",N(G260)/N(J260))</f>
        <v/>
      </c>
      <c r="S260" s="53" t="str">
        <f>IF(OR($A260="",N(G260)=0,N(P260)=0),"",N(G260)/P260)</f>
        <v/>
      </c>
      <c r="T260" s="54" t="str">
        <f>IF(AND($A260="",COUNTA(B260:O260)=0),"",IF($A260="","Add the creator",IF(COUNTA(G260:O260)&gt;COUNT(G260:O260),"A number is saved as text",IF(B260="","Add the platform",IF(N(G260)=0,"Add the cost",IF(N(I260)=0,"Add impressions",IF(N(H260)&gt;N(I260),"Reach is above impressions","✓")))))))</f>
        <v/>
      </c>
    </row>
    <row r="261" spans="1:20" ht="20.100000000000001" customHeight="1">
      <c r="A261" s="49"/>
      <c r="B261" s="49"/>
      <c r="C261" s="49"/>
      <c r="D261" s="49"/>
      <c r="E261" s="50"/>
      <c r="F261" s="49"/>
      <c r="G261" s="51"/>
      <c r="H261" s="51"/>
      <c r="I261" s="51"/>
      <c r="J261" s="51"/>
      <c r="K261" s="51"/>
      <c r="L261" s="51"/>
      <c r="M261" s="51"/>
      <c r="N261" s="51"/>
      <c r="O261" s="51"/>
      <c r="P261" s="52" t="str">
        <f>IF($A261="","",CHOOSE(Calc!$S$2,N(L261),N(M261),N(N261),N(O261)))</f>
        <v/>
      </c>
      <c r="Q261" s="53" t="str">
        <f>IF(OR($A261="",N(G261)=0,N(I261)=0),"",N(G261)/N(I261)*1000)</f>
        <v/>
      </c>
      <c r="R261" s="53" t="str">
        <f>IF(OR($A261="",N(G261)=0,N(J261)=0),"",N(G261)/N(J261))</f>
        <v/>
      </c>
      <c r="S261" s="53" t="str">
        <f>IF(OR($A261="",N(G261)=0,N(P261)=0),"",N(G261)/P261)</f>
        <v/>
      </c>
      <c r="T261" s="54" t="str">
        <f>IF(AND($A261="",COUNTA(B261:O261)=0),"",IF($A261="","Add the creator",IF(COUNTA(G261:O261)&gt;COUNT(G261:O261),"A number is saved as text",IF(B261="","Add the platform",IF(N(G261)=0,"Add the cost",IF(N(I261)=0,"Add impressions",IF(N(H261)&gt;N(I261),"Reach is above impressions","✓")))))))</f>
        <v/>
      </c>
    </row>
    <row r="262" spans="1:20" ht="20.100000000000001" customHeight="1">
      <c r="A262" s="49"/>
      <c r="B262" s="49"/>
      <c r="C262" s="49"/>
      <c r="D262" s="49"/>
      <c r="E262" s="50"/>
      <c r="F262" s="49"/>
      <c r="G262" s="51"/>
      <c r="H262" s="51"/>
      <c r="I262" s="51"/>
      <c r="J262" s="51"/>
      <c r="K262" s="51"/>
      <c r="L262" s="51"/>
      <c r="M262" s="51"/>
      <c r="N262" s="51"/>
      <c r="O262" s="51"/>
      <c r="P262" s="52" t="str">
        <f>IF($A262="","",CHOOSE(Calc!$S$2,N(L262),N(M262),N(N262),N(O262)))</f>
        <v/>
      </c>
      <c r="Q262" s="53" t="str">
        <f>IF(OR($A262="",N(G262)=0,N(I262)=0),"",N(G262)/N(I262)*1000)</f>
        <v/>
      </c>
      <c r="R262" s="53" t="str">
        <f>IF(OR($A262="",N(G262)=0,N(J262)=0),"",N(G262)/N(J262))</f>
        <v/>
      </c>
      <c r="S262" s="53" t="str">
        <f>IF(OR($A262="",N(G262)=0,N(P262)=0),"",N(G262)/P262)</f>
        <v/>
      </c>
      <c r="T262" s="54" t="str">
        <f>IF(AND($A262="",COUNTA(B262:O262)=0),"",IF($A262="","Add the creator",IF(COUNTA(G262:O262)&gt;COUNT(G262:O262),"A number is saved as text",IF(B262="","Add the platform",IF(N(G262)=0,"Add the cost",IF(N(I262)=0,"Add impressions",IF(N(H262)&gt;N(I262),"Reach is above impressions","✓")))))))</f>
        <v/>
      </c>
    </row>
    <row r="263" spans="1:20" ht="20.100000000000001" customHeight="1">
      <c r="A263" s="49"/>
      <c r="B263" s="49"/>
      <c r="C263" s="49"/>
      <c r="D263" s="49"/>
      <c r="E263" s="50"/>
      <c r="F263" s="49"/>
      <c r="G263" s="51"/>
      <c r="H263" s="51"/>
      <c r="I263" s="51"/>
      <c r="J263" s="51"/>
      <c r="K263" s="51"/>
      <c r="L263" s="51"/>
      <c r="M263" s="51"/>
      <c r="N263" s="51"/>
      <c r="O263" s="51"/>
      <c r="P263" s="52" t="str">
        <f>IF($A263="","",CHOOSE(Calc!$S$2,N(L263),N(M263),N(N263),N(O263)))</f>
        <v/>
      </c>
      <c r="Q263" s="53" t="str">
        <f>IF(OR($A263="",N(G263)=0,N(I263)=0),"",N(G263)/N(I263)*1000)</f>
        <v/>
      </c>
      <c r="R263" s="53" t="str">
        <f>IF(OR($A263="",N(G263)=0,N(J263)=0),"",N(G263)/N(J263))</f>
        <v/>
      </c>
      <c r="S263" s="53" t="str">
        <f>IF(OR($A263="",N(G263)=0,N(P263)=0),"",N(G263)/P263)</f>
        <v/>
      </c>
      <c r="T263" s="54" t="str">
        <f>IF(AND($A263="",COUNTA(B263:O263)=0),"",IF($A263="","Add the creator",IF(COUNTA(G263:O263)&gt;COUNT(G263:O263),"A number is saved as text",IF(B263="","Add the platform",IF(N(G263)=0,"Add the cost",IF(N(I263)=0,"Add impressions",IF(N(H263)&gt;N(I263),"Reach is above impressions","✓")))))))</f>
        <v/>
      </c>
    </row>
    <row r="264" spans="1:20" ht="20.100000000000001" customHeight="1">
      <c r="A264" s="49"/>
      <c r="B264" s="49"/>
      <c r="C264" s="49"/>
      <c r="D264" s="49"/>
      <c r="E264" s="50"/>
      <c r="F264" s="49"/>
      <c r="G264" s="51"/>
      <c r="H264" s="51"/>
      <c r="I264" s="51"/>
      <c r="J264" s="51"/>
      <c r="K264" s="51"/>
      <c r="L264" s="51"/>
      <c r="M264" s="51"/>
      <c r="N264" s="51"/>
      <c r="O264" s="51"/>
      <c r="P264" s="52" t="str">
        <f>IF($A264="","",CHOOSE(Calc!$S$2,N(L264),N(M264),N(N264),N(O264)))</f>
        <v/>
      </c>
      <c r="Q264" s="53" t="str">
        <f>IF(OR($A264="",N(G264)=0,N(I264)=0),"",N(G264)/N(I264)*1000)</f>
        <v/>
      </c>
      <c r="R264" s="53" t="str">
        <f>IF(OR($A264="",N(G264)=0,N(J264)=0),"",N(G264)/N(J264))</f>
        <v/>
      </c>
      <c r="S264" s="53" t="str">
        <f>IF(OR($A264="",N(G264)=0,N(P264)=0),"",N(G264)/P264)</f>
        <v/>
      </c>
      <c r="T264" s="54" t="str">
        <f>IF(AND($A264="",COUNTA(B264:O264)=0),"",IF($A264="","Add the creator",IF(COUNTA(G264:O264)&gt;COUNT(G264:O264),"A number is saved as text",IF(B264="","Add the platform",IF(N(G264)=0,"Add the cost",IF(N(I264)=0,"Add impressions",IF(N(H264)&gt;N(I264),"Reach is above impressions","✓")))))))</f>
        <v/>
      </c>
    </row>
    <row r="265" spans="1:20" ht="20.100000000000001" customHeight="1">
      <c r="A265" s="49"/>
      <c r="B265" s="49"/>
      <c r="C265" s="49"/>
      <c r="D265" s="49"/>
      <c r="E265" s="50"/>
      <c r="F265" s="49"/>
      <c r="G265" s="51"/>
      <c r="H265" s="51"/>
      <c r="I265" s="51"/>
      <c r="J265" s="51"/>
      <c r="K265" s="51"/>
      <c r="L265" s="51"/>
      <c r="M265" s="51"/>
      <c r="N265" s="51"/>
      <c r="O265" s="51"/>
      <c r="P265" s="52" t="str">
        <f>IF($A265="","",CHOOSE(Calc!$S$2,N(L265),N(M265),N(N265),N(O265)))</f>
        <v/>
      </c>
      <c r="Q265" s="53" t="str">
        <f>IF(OR($A265="",N(G265)=0,N(I265)=0),"",N(G265)/N(I265)*1000)</f>
        <v/>
      </c>
      <c r="R265" s="53" t="str">
        <f>IF(OR($A265="",N(G265)=0,N(J265)=0),"",N(G265)/N(J265))</f>
        <v/>
      </c>
      <c r="S265" s="53" t="str">
        <f>IF(OR($A265="",N(G265)=0,N(P265)=0),"",N(G265)/P265)</f>
        <v/>
      </c>
      <c r="T265" s="54" t="str">
        <f>IF(AND($A265="",COUNTA(B265:O265)=0),"",IF($A265="","Add the creator",IF(COUNTA(G265:O265)&gt;COUNT(G265:O265),"A number is saved as text",IF(B265="","Add the platform",IF(N(G265)=0,"Add the cost",IF(N(I265)=0,"Add impressions",IF(N(H265)&gt;N(I265),"Reach is above impressions","✓")))))))</f>
        <v/>
      </c>
    </row>
    <row r="266" spans="1:20" ht="20.100000000000001" customHeight="1">
      <c r="A266" s="49"/>
      <c r="B266" s="49"/>
      <c r="C266" s="49"/>
      <c r="D266" s="49"/>
      <c r="E266" s="50"/>
      <c r="F266" s="49"/>
      <c r="G266" s="51"/>
      <c r="H266" s="51"/>
      <c r="I266" s="51"/>
      <c r="J266" s="51"/>
      <c r="K266" s="51"/>
      <c r="L266" s="51"/>
      <c r="M266" s="51"/>
      <c r="N266" s="51"/>
      <c r="O266" s="51"/>
      <c r="P266" s="52" t="str">
        <f>IF($A266="","",CHOOSE(Calc!$S$2,N(L266),N(M266),N(N266),N(O266)))</f>
        <v/>
      </c>
      <c r="Q266" s="53" t="str">
        <f>IF(OR($A266="",N(G266)=0,N(I266)=0),"",N(G266)/N(I266)*1000)</f>
        <v/>
      </c>
      <c r="R266" s="53" t="str">
        <f>IF(OR($A266="",N(G266)=0,N(J266)=0),"",N(G266)/N(J266))</f>
        <v/>
      </c>
      <c r="S266" s="53" t="str">
        <f>IF(OR($A266="",N(G266)=0,N(P266)=0),"",N(G266)/P266)</f>
        <v/>
      </c>
      <c r="T266" s="54" t="str">
        <f>IF(AND($A266="",COUNTA(B266:O266)=0),"",IF($A266="","Add the creator",IF(COUNTA(G266:O266)&gt;COUNT(G266:O266),"A number is saved as text",IF(B266="","Add the platform",IF(N(G266)=0,"Add the cost",IF(N(I266)=0,"Add impressions",IF(N(H266)&gt;N(I266),"Reach is above impressions","✓")))))))</f>
        <v/>
      </c>
    </row>
    <row r="267" spans="1:20" ht="20.100000000000001" customHeight="1">
      <c r="A267" s="49"/>
      <c r="B267" s="49"/>
      <c r="C267" s="49"/>
      <c r="D267" s="49"/>
      <c r="E267" s="50"/>
      <c r="F267" s="49"/>
      <c r="G267" s="51"/>
      <c r="H267" s="51"/>
      <c r="I267" s="51"/>
      <c r="J267" s="51"/>
      <c r="K267" s="51"/>
      <c r="L267" s="51"/>
      <c r="M267" s="51"/>
      <c r="N267" s="51"/>
      <c r="O267" s="51"/>
      <c r="P267" s="52" t="str">
        <f>IF($A267="","",CHOOSE(Calc!$S$2,N(L267),N(M267),N(N267),N(O267)))</f>
        <v/>
      </c>
      <c r="Q267" s="53" t="str">
        <f>IF(OR($A267="",N(G267)=0,N(I267)=0),"",N(G267)/N(I267)*1000)</f>
        <v/>
      </c>
      <c r="R267" s="53" t="str">
        <f>IF(OR($A267="",N(G267)=0,N(J267)=0),"",N(G267)/N(J267))</f>
        <v/>
      </c>
      <c r="S267" s="53" t="str">
        <f>IF(OR($A267="",N(G267)=0,N(P267)=0),"",N(G267)/P267)</f>
        <v/>
      </c>
      <c r="T267" s="54" t="str">
        <f>IF(AND($A267="",COUNTA(B267:O267)=0),"",IF($A267="","Add the creator",IF(COUNTA(G267:O267)&gt;COUNT(G267:O267),"A number is saved as text",IF(B267="","Add the platform",IF(N(G267)=0,"Add the cost",IF(N(I267)=0,"Add impressions",IF(N(H267)&gt;N(I267),"Reach is above impressions","✓")))))))</f>
        <v/>
      </c>
    </row>
    <row r="268" spans="1:20" ht="20.100000000000001" customHeight="1">
      <c r="A268" s="49"/>
      <c r="B268" s="49"/>
      <c r="C268" s="49"/>
      <c r="D268" s="49"/>
      <c r="E268" s="50"/>
      <c r="F268" s="49"/>
      <c r="G268" s="51"/>
      <c r="H268" s="51"/>
      <c r="I268" s="51"/>
      <c r="J268" s="51"/>
      <c r="K268" s="51"/>
      <c r="L268" s="51"/>
      <c r="M268" s="51"/>
      <c r="N268" s="51"/>
      <c r="O268" s="51"/>
      <c r="P268" s="52" t="str">
        <f>IF($A268="","",CHOOSE(Calc!$S$2,N(L268),N(M268),N(N268),N(O268)))</f>
        <v/>
      </c>
      <c r="Q268" s="53" t="str">
        <f>IF(OR($A268="",N(G268)=0,N(I268)=0),"",N(G268)/N(I268)*1000)</f>
        <v/>
      </c>
      <c r="R268" s="53" t="str">
        <f>IF(OR($A268="",N(G268)=0,N(J268)=0),"",N(G268)/N(J268))</f>
        <v/>
      </c>
      <c r="S268" s="53" t="str">
        <f>IF(OR($A268="",N(G268)=0,N(P268)=0),"",N(G268)/P268)</f>
        <v/>
      </c>
      <c r="T268" s="54" t="str">
        <f>IF(AND($A268="",COUNTA(B268:O268)=0),"",IF($A268="","Add the creator",IF(COUNTA(G268:O268)&gt;COUNT(G268:O268),"A number is saved as text",IF(B268="","Add the platform",IF(N(G268)=0,"Add the cost",IF(N(I268)=0,"Add impressions",IF(N(H268)&gt;N(I268),"Reach is above impressions","✓")))))))</f>
        <v/>
      </c>
    </row>
    <row r="269" spans="1:20" ht="20.100000000000001" customHeight="1">
      <c r="A269" s="49"/>
      <c r="B269" s="49"/>
      <c r="C269" s="49"/>
      <c r="D269" s="49"/>
      <c r="E269" s="50"/>
      <c r="F269" s="49"/>
      <c r="G269" s="51"/>
      <c r="H269" s="51"/>
      <c r="I269" s="51"/>
      <c r="J269" s="51"/>
      <c r="K269" s="51"/>
      <c r="L269" s="51"/>
      <c r="M269" s="51"/>
      <c r="N269" s="51"/>
      <c r="O269" s="51"/>
      <c r="P269" s="52" t="str">
        <f>IF($A269="","",CHOOSE(Calc!$S$2,N(L269),N(M269),N(N269),N(O269)))</f>
        <v/>
      </c>
      <c r="Q269" s="53" t="str">
        <f>IF(OR($A269="",N(G269)=0,N(I269)=0),"",N(G269)/N(I269)*1000)</f>
        <v/>
      </c>
      <c r="R269" s="53" t="str">
        <f>IF(OR($A269="",N(G269)=0,N(J269)=0),"",N(G269)/N(J269))</f>
        <v/>
      </c>
      <c r="S269" s="53" t="str">
        <f>IF(OR($A269="",N(G269)=0,N(P269)=0),"",N(G269)/P269)</f>
        <v/>
      </c>
      <c r="T269" s="54" t="str">
        <f>IF(AND($A269="",COUNTA(B269:O269)=0),"",IF($A269="","Add the creator",IF(COUNTA(G269:O269)&gt;COUNT(G269:O269),"A number is saved as text",IF(B269="","Add the platform",IF(N(G269)=0,"Add the cost",IF(N(I269)=0,"Add impressions",IF(N(H269)&gt;N(I269),"Reach is above impressions","✓")))))))</f>
        <v/>
      </c>
    </row>
    <row r="270" spans="1:20" ht="20.100000000000001" customHeight="1">
      <c r="A270" s="49"/>
      <c r="B270" s="49"/>
      <c r="C270" s="49"/>
      <c r="D270" s="49"/>
      <c r="E270" s="50"/>
      <c r="F270" s="49"/>
      <c r="G270" s="51"/>
      <c r="H270" s="51"/>
      <c r="I270" s="51"/>
      <c r="J270" s="51"/>
      <c r="K270" s="51"/>
      <c r="L270" s="51"/>
      <c r="M270" s="51"/>
      <c r="N270" s="51"/>
      <c r="O270" s="51"/>
      <c r="P270" s="52" t="str">
        <f>IF($A270="","",CHOOSE(Calc!$S$2,N(L270),N(M270),N(N270),N(O270)))</f>
        <v/>
      </c>
      <c r="Q270" s="53" t="str">
        <f>IF(OR($A270="",N(G270)=0,N(I270)=0),"",N(G270)/N(I270)*1000)</f>
        <v/>
      </c>
      <c r="R270" s="53" t="str">
        <f>IF(OR($A270="",N(G270)=0,N(J270)=0),"",N(G270)/N(J270))</f>
        <v/>
      </c>
      <c r="S270" s="53" t="str">
        <f>IF(OR($A270="",N(G270)=0,N(P270)=0),"",N(G270)/P270)</f>
        <v/>
      </c>
      <c r="T270" s="54" t="str">
        <f>IF(AND($A270="",COUNTA(B270:O270)=0),"",IF($A270="","Add the creator",IF(COUNTA(G270:O270)&gt;COUNT(G270:O270),"A number is saved as text",IF(B270="","Add the platform",IF(N(G270)=0,"Add the cost",IF(N(I270)=0,"Add impressions",IF(N(H270)&gt;N(I270),"Reach is above impressions","✓")))))))</f>
        <v/>
      </c>
    </row>
    <row r="271" spans="1:20" ht="20.100000000000001" customHeight="1">
      <c r="A271" s="49"/>
      <c r="B271" s="49"/>
      <c r="C271" s="49"/>
      <c r="D271" s="49"/>
      <c r="E271" s="50"/>
      <c r="F271" s="49"/>
      <c r="G271" s="51"/>
      <c r="H271" s="51"/>
      <c r="I271" s="51"/>
      <c r="J271" s="51"/>
      <c r="K271" s="51"/>
      <c r="L271" s="51"/>
      <c r="M271" s="51"/>
      <c r="N271" s="51"/>
      <c r="O271" s="51"/>
      <c r="P271" s="52" t="str">
        <f>IF($A271="","",CHOOSE(Calc!$S$2,N(L271),N(M271),N(N271),N(O271)))</f>
        <v/>
      </c>
      <c r="Q271" s="53" t="str">
        <f>IF(OR($A271="",N(G271)=0,N(I271)=0),"",N(G271)/N(I271)*1000)</f>
        <v/>
      </c>
      <c r="R271" s="53" t="str">
        <f>IF(OR($A271="",N(G271)=0,N(J271)=0),"",N(G271)/N(J271))</f>
        <v/>
      </c>
      <c r="S271" s="53" t="str">
        <f>IF(OR($A271="",N(G271)=0,N(P271)=0),"",N(G271)/P271)</f>
        <v/>
      </c>
      <c r="T271" s="54" t="str">
        <f>IF(AND($A271="",COUNTA(B271:O271)=0),"",IF($A271="","Add the creator",IF(COUNTA(G271:O271)&gt;COUNT(G271:O271),"A number is saved as text",IF(B271="","Add the platform",IF(N(G271)=0,"Add the cost",IF(N(I271)=0,"Add impressions",IF(N(H271)&gt;N(I271),"Reach is above impressions","✓")))))))</f>
        <v/>
      </c>
    </row>
    <row r="272" spans="1:20" ht="20.100000000000001" customHeight="1">
      <c r="A272" s="49"/>
      <c r="B272" s="49"/>
      <c r="C272" s="49"/>
      <c r="D272" s="49"/>
      <c r="E272" s="50"/>
      <c r="F272" s="49"/>
      <c r="G272" s="51"/>
      <c r="H272" s="51"/>
      <c r="I272" s="51"/>
      <c r="J272" s="51"/>
      <c r="K272" s="51"/>
      <c r="L272" s="51"/>
      <c r="M272" s="51"/>
      <c r="N272" s="51"/>
      <c r="O272" s="51"/>
      <c r="P272" s="52" t="str">
        <f>IF($A272="","",CHOOSE(Calc!$S$2,N(L272),N(M272),N(N272),N(O272)))</f>
        <v/>
      </c>
      <c r="Q272" s="53" t="str">
        <f>IF(OR($A272="",N(G272)=0,N(I272)=0),"",N(G272)/N(I272)*1000)</f>
        <v/>
      </c>
      <c r="R272" s="53" t="str">
        <f>IF(OR($A272="",N(G272)=0,N(J272)=0),"",N(G272)/N(J272))</f>
        <v/>
      </c>
      <c r="S272" s="53" t="str">
        <f>IF(OR($A272="",N(G272)=0,N(P272)=0),"",N(G272)/P272)</f>
        <v/>
      </c>
      <c r="T272" s="54" t="str">
        <f>IF(AND($A272="",COUNTA(B272:O272)=0),"",IF($A272="","Add the creator",IF(COUNTA(G272:O272)&gt;COUNT(G272:O272),"A number is saved as text",IF(B272="","Add the platform",IF(N(G272)=0,"Add the cost",IF(N(I272)=0,"Add impressions",IF(N(H272)&gt;N(I272),"Reach is above impressions","✓")))))))</f>
        <v/>
      </c>
    </row>
    <row r="273" spans="1:20" ht="20.100000000000001" customHeight="1">
      <c r="A273" s="49"/>
      <c r="B273" s="49"/>
      <c r="C273" s="49"/>
      <c r="D273" s="49"/>
      <c r="E273" s="50"/>
      <c r="F273" s="49"/>
      <c r="G273" s="51"/>
      <c r="H273" s="51"/>
      <c r="I273" s="51"/>
      <c r="J273" s="51"/>
      <c r="K273" s="51"/>
      <c r="L273" s="51"/>
      <c r="M273" s="51"/>
      <c r="N273" s="51"/>
      <c r="O273" s="51"/>
      <c r="P273" s="52" t="str">
        <f>IF($A273="","",CHOOSE(Calc!$S$2,N(L273),N(M273),N(N273),N(O273)))</f>
        <v/>
      </c>
      <c r="Q273" s="53" t="str">
        <f>IF(OR($A273="",N(G273)=0,N(I273)=0),"",N(G273)/N(I273)*1000)</f>
        <v/>
      </c>
      <c r="R273" s="53" t="str">
        <f>IF(OR($A273="",N(G273)=0,N(J273)=0),"",N(G273)/N(J273))</f>
        <v/>
      </c>
      <c r="S273" s="53" t="str">
        <f>IF(OR($A273="",N(G273)=0,N(P273)=0),"",N(G273)/P273)</f>
        <v/>
      </c>
      <c r="T273" s="54" t="str">
        <f>IF(AND($A273="",COUNTA(B273:O273)=0),"",IF($A273="","Add the creator",IF(COUNTA(G273:O273)&gt;COUNT(G273:O273),"A number is saved as text",IF(B273="","Add the platform",IF(N(G273)=0,"Add the cost",IF(N(I273)=0,"Add impressions",IF(N(H273)&gt;N(I273),"Reach is above impressions","✓")))))))</f>
        <v/>
      </c>
    </row>
    <row r="274" spans="1:20" ht="20.100000000000001" customHeight="1">
      <c r="A274" s="49"/>
      <c r="B274" s="49"/>
      <c r="C274" s="49"/>
      <c r="D274" s="49"/>
      <c r="E274" s="50"/>
      <c r="F274" s="49"/>
      <c r="G274" s="51"/>
      <c r="H274" s="51"/>
      <c r="I274" s="51"/>
      <c r="J274" s="51"/>
      <c r="K274" s="51"/>
      <c r="L274" s="51"/>
      <c r="M274" s="51"/>
      <c r="N274" s="51"/>
      <c r="O274" s="51"/>
      <c r="P274" s="52" t="str">
        <f>IF($A274="","",CHOOSE(Calc!$S$2,N(L274),N(M274),N(N274),N(O274)))</f>
        <v/>
      </c>
      <c r="Q274" s="53" t="str">
        <f>IF(OR($A274="",N(G274)=0,N(I274)=0),"",N(G274)/N(I274)*1000)</f>
        <v/>
      </c>
      <c r="R274" s="53" t="str">
        <f>IF(OR($A274="",N(G274)=0,N(J274)=0),"",N(G274)/N(J274))</f>
        <v/>
      </c>
      <c r="S274" s="53" t="str">
        <f>IF(OR($A274="",N(G274)=0,N(P274)=0),"",N(G274)/P274)</f>
        <v/>
      </c>
      <c r="T274" s="54" t="str">
        <f>IF(AND($A274="",COUNTA(B274:O274)=0),"",IF($A274="","Add the creator",IF(COUNTA(G274:O274)&gt;COUNT(G274:O274),"A number is saved as text",IF(B274="","Add the platform",IF(N(G274)=0,"Add the cost",IF(N(I274)=0,"Add impressions",IF(N(H274)&gt;N(I274),"Reach is above impressions","✓")))))))</f>
        <v/>
      </c>
    </row>
    <row r="275" spans="1:20" ht="20.100000000000001" customHeight="1">
      <c r="A275" s="49"/>
      <c r="B275" s="49"/>
      <c r="C275" s="49"/>
      <c r="D275" s="49"/>
      <c r="E275" s="50"/>
      <c r="F275" s="49"/>
      <c r="G275" s="51"/>
      <c r="H275" s="51"/>
      <c r="I275" s="51"/>
      <c r="J275" s="51"/>
      <c r="K275" s="51"/>
      <c r="L275" s="51"/>
      <c r="M275" s="51"/>
      <c r="N275" s="51"/>
      <c r="O275" s="51"/>
      <c r="P275" s="52" t="str">
        <f>IF($A275="","",CHOOSE(Calc!$S$2,N(L275),N(M275),N(N275),N(O275)))</f>
        <v/>
      </c>
      <c r="Q275" s="53" t="str">
        <f>IF(OR($A275="",N(G275)=0,N(I275)=0),"",N(G275)/N(I275)*1000)</f>
        <v/>
      </c>
      <c r="R275" s="53" t="str">
        <f>IF(OR($A275="",N(G275)=0,N(J275)=0),"",N(G275)/N(J275))</f>
        <v/>
      </c>
      <c r="S275" s="53" t="str">
        <f>IF(OR($A275="",N(G275)=0,N(P275)=0),"",N(G275)/P275)</f>
        <v/>
      </c>
      <c r="T275" s="54" t="str">
        <f>IF(AND($A275="",COUNTA(B275:O275)=0),"",IF($A275="","Add the creator",IF(COUNTA(G275:O275)&gt;COUNT(G275:O275),"A number is saved as text",IF(B275="","Add the platform",IF(N(G275)=0,"Add the cost",IF(N(I275)=0,"Add impressions",IF(N(H275)&gt;N(I275),"Reach is above impressions","✓")))))))</f>
        <v/>
      </c>
    </row>
    <row r="276" spans="1:20" ht="20.100000000000001" customHeight="1">
      <c r="A276" s="49"/>
      <c r="B276" s="49"/>
      <c r="C276" s="49"/>
      <c r="D276" s="49"/>
      <c r="E276" s="50"/>
      <c r="F276" s="49"/>
      <c r="G276" s="51"/>
      <c r="H276" s="51"/>
      <c r="I276" s="51"/>
      <c r="J276" s="51"/>
      <c r="K276" s="51"/>
      <c r="L276" s="51"/>
      <c r="M276" s="51"/>
      <c r="N276" s="51"/>
      <c r="O276" s="51"/>
      <c r="P276" s="52" t="str">
        <f>IF($A276="","",CHOOSE(Calc!$S$2,N(L276),N(M276),N(N276),N(O276)))</f>
        <v/>
      </c>
      <c r="Q276" s="53" t="str">
        <f>IF(OR($A276="",N(G276)=0,N(I276)=0),"",N(G276)/N(I276)*1000)</f>
        <v/>
      </c>
      <c r="R276" s="53" t="str">
        <f>IF(OR($A276="",N(G276)=0,N(J276)=0),"",N(G276)/N(J276))</f>
        <v/>
      </c>
      <c r="S276" s="53" t="str">
        <f>IF(OR($A276="",N(G276)=0,N(P276)=0),"",N(G276)/P276)</f>
        <v/>
      </c>
      <c r="T276" s="54" t="str">
        <f>IF(AND($A276="",COUNTA(B276:O276)=0),"",IF($A276="","Add the creator",IF(COUNTA(G276:O276)&gt;COUNT(G276:O276),"A number is saved as text",IF(B276="","Add the platform",IF(N(G276)=0,"Add the cost",IF(N(I276)=0,"Add impressions",IF(N(H276)&gt;N(I276),"Reach is above impressions","✓")))))))</f>
        <v/>
      </c>
    </row>
    <row r="277" spans="1:20" ht="20.100000000000001" customHeight="1">
      <c r="A277" s="49"/>
      <c r="B277" s="49"/>
      <c r="C277" s="49"/>
      <c r="D277" s="49"/>
      <c r="E277" s="50"/>
      <c r="F277" s="49"/>
      <c r="G277" s="51"/>
      <c r="H277" s="51"/>
      <c r="I277" s="51"/>
      <c r="J277" s="51"/>
      <c r="K277" s="51"/>
      <c r="L277" s="51"/>
      <c r="M277" s="51"/>
      <c r="N277" s="51"/>
      <c r="O277" s="51"/>
      <c r="P277" s="52" t="str">
        <f>IF($A277="","",CHOOSE(Calc!$S$2,N(L277),N(M277),N(N277),N(O277)))</f>
        <v/>
      </c>
      <c r="Q277" s="53" t="str">
        <f>IF(OR($A277="",N(G277)=0,N(I277)=0),"",N(G277)/N(I277)*1000)</f>
        <v/>
      </c>
      <c r="R277" s="53" t="str">
        <f>IF(OR($A277="",N(G277)=0,N(J277)=0),"",N(G277)/N(J277))</f>
        <v/>
      </c>
      <c r="S277" s="53" t="str">
        <f>IF(OR($A277="",N(G277)=0,N(P277)=0),"",N(G277)/P277)</f>
        <v/>
      </c>
      <c r="T277" s="54" t="str">
        <f>IF(AND($A277="",COUNTA(B277:O277)=0),"",IF($A277="","Add the creator",IF(COUNTA(G277:O277)&gt;COUNT(G277:O277),"A number is saved as text",IF(B277="","Add the platform",IF(N(G277)=0,"Add the cost",IF(N(I277)=0,"Add impressions",IF(N(H277)&gt;N(I277),"Reach is above impressions","✓")))))))</f>
        <v/>
      </c>
    </row>
    <row r="278" spans="1:20" ht="20.100000000000001" customHeight="1">
      <c r="A278" s="49"/>
      <c r="B278" s="49"/>
      <c r="C278" s="49"/>
      <c r="D278" s="49"/>
      <c r="E278" s="50"/>
      <c r="F278" s="49"/>
      <c r="G278" s="51"/>
      <c r="H278" s="51"/>
      <c r="I278" s="51"/>
      <c r="J278" s="51"/>
      <c r="K278" s="51"/>
      <c r="L278" s="51"/>
      <c r="M278" s="51"/>
      <c r="N278" s="51"/>
      <c r="O278" s="51"/>
      <c r="P278" s="52" t="str">
        <f>IF($A278="","",CHOOSE(Calc!$S$2,N(L278),N(M278),N(N278),N(O278)))</f>
        <v/>
      </c>
      <c r="Q278" s="53" t="str">
        <f>IF(OR($A278="",N(G278)=0,N(I278)=0),"",N(G278)/N(I278)*1000)</f>
        <v/>
      </c>
      <c r="R278" s="53" t="str">
        <f>IF(OR($A278="",N(G278)=0,N(J278)=0),"",N(G278)/N(J278))</f>
        <v/>
      </c>
      <c r="S278" s="53" t="str">
        <f>IF(OR($A278="",N(G278)=0,N(P278)=0),"",N(G278)/P278)</f>
        <v/>
      </c>
      <c r="T278" s="54" t="str">
        <f>IF(AND($A278="",COUNTA(B278:O278)=0),"",IF($A278="","Add the creator",IF(COUNTA(G278:O278)&gt;COUNT(G278:O278),"A number is saved as text",IF(B278="","Add the platform",IF(N(G278)=0,"Add the cost",IF(N(I278)=0,"Add impressions",IF(N(H278)&gt;N(I278),"Reach is above impressions","✓")))))))</f>
        <v/>
      </c>
    </row>
    <row r="279" spans="1:20" ht="20.100000000000001" customHeight="1">
      <c r="A279" s="49"/>
      <c r="B279" s="49"/>
      <c r="C279" s="49"/>
      <c r="D279" s="49"/>
      <c r="E279" s="50"/>
      <c r="F279" s="49"/>
      <c r="G279" s="51"/>
      <c r="H279" s="51"/>
      <c r="I279" s="51"/>
      <c r="J279" s="51"/>
      <c r="K279" s="51"/>
      <c r="L279" s="51"/>
      <c r="M279" s="51"/>
      <c r="N279" s="51"/>
      <c r="O279" s="51"/>
      <c r="P279" s="52" t="str">
        <f>IF($A279="","",CHOOSE(Calc!$S$2,N(L279),N(M279),N(N279),N(O279)))</f>
        <v/>
      </c>
      <c r="Q279" s="53" t="str">
        <f>IF(OR($A279="",N(G279)=0,N(I279)=0),"",N(G279)/N(I279)*1000)</f>
        <v/>
      </c>
      <c r="R279" s="53" t="str">
        <f>IF(OR($A279="",N(G279)=0,N(J279)=0),"",N(G279)/N(J279))</f>
        <v/>
      </c>
      <c r="S279" s="53" t="str">
        <f>IF(OR($A279="",N(G279)=0,N(P279)=0),"",N(G279)/P279)</f>
        <v/>
      </c>
      <c r="T279" s="54" t="str">
        <f>IF(AND($A279="",COUNTA(B279:O279)=0),"",IF($A279="","Add the creator",IF(COUNTA(G279:O279)&gt;COUNT(G279:O279),"A number is saved as text",IF(B279="","Add the platform",IF(N(G279)=0,"Add the cost",IF(N(I279)=0,"Add impressions",IF(N(H279)&gt;N(I279),"Reach is above impressions","✓")))))))</f>
        <v/>
      </c>
    </row>
    <row r="280" spans="1:20" ht="20.100000000000001" customHeight="1">
      <c r="A280" s="49"/>
      <c r="B280" s="49"/>
      <c r="C280" s="49"/>
      <c r="D280" s="49"/>
      <c r="E280" s="50"/>
      <c r="F280" s="49"/>
      <c r="G280" s="51"/>
      <c r="H280" s="51"/>
      <c r="I280" s="51"/>
      <c r="J280" s="51"/>
      <c r="K280" s="51"/>
      <c r="L280" s="51"/>
      <c r="M280" s="51"/>
      <c r="N280" s="51"/>
      <c r="O280" s="51"/>
      <c r="P280" s="52" t="str">
        <f>IF($A280="","",CHOOSE(Calc!$S$2,N(L280),N(M280),N(N280),N(O280)))</f>
        <v/>
      </c>
      <c r="Q280" s="53" t="str">
        <f>IF(OR($A280="",N(G280)=0,N(I280)=0),"",N(G280)/N(I280)*1000)</f>
        <v/>
      </c>
      <c r="R280" s="53" t="str">
        <f>IF(OR($A280="",N(G280)=0,N(J280)=0),"",N(G280)/N(J280))</f>
        <v/>
      </c>
      <c r="S280" s="53" t="str">
        <f>IF(OR($A280="",N(G280)=0,N(P280)=0),"",N(G280)/P280)</f>
        <v/>
      </c>
      <c r="T280" s="54" t="str">
        <f>IF(AND($A280="",COUNTA(B280:O280)=0),"",IF($A280="","Add the creator",IF(COUNTA(G280:O280)&gt;COUNT(G280:O280),"A number is saved as text",IF(B280="","Add the platform",IF(N(G280)=0,"Add the cost",IF(N(I280)=0,"Add impressions",IF(N(H280)&gt;N(I280),"Reach is above impressions","✓")))))))</f>
        <v/>
      </c>
    </row>
    <row r="281" spans="1:20" ht="20.100000000000001" customHeight="1">
      <c r="A281" s="49"/>
      <c r="B281" s="49"/>
      <c r="C281" s="49"/>
      <c r="D281" s="49"/>
      <c r="E281" s="50"/>
      <c r="F281" s="49"/>
      <c r="G281" s="51"/>
      <c r="H281" s="51"/>
      <c r="I281" s="51"/>
      <c r="J281" s="51"/>
      <c r="K281" s="51"/>
      <c r="L281" s="51"/>
      <c r="M281" s="51"/>
      <c r="N281" s="51"/>
      <c r="O281" s="51"/>
      <c r="P281" s="52" t="str">
        <f>IF($A281="","",CHOOSE(Calc!$S$2,N(L281),N(M281),N(N281),N(O281)))</f>
        <v/>
      </c>
      <c r="Q281" s="53" t="str">
        <f>IF(OR($A281="",N(G281)=0,N(I281)=0),"",N(G281)/N(I281)*1000)</f>
        <v/>
      </c>
      <c r="R281" s="53" t="str">
        <f>IF(OR($A281="",N(G281)=0,N(J281)=0),"",N(G281)/N(J281))</f>
        <v/>
      </c>
      <c r="S281" s="53" t="str">
        <f>IF(OR($A281="",N(G281)=0,N(P281)=0),"",N(G281)/P281)</f>
        <v/>
      </c>
      <c r="T281" s="54" t="str">
        <f>IF(AND($A281="",COUNTA(B281:O281)=0),"",IF($A281="","Add the creator",IF(COUNTA(G281:O281)&gt;COUNT(G281:O281),"A number is saved as text",IF(B281="","Add the platform",IF(N(G281)=0,"Add the cost",IF(N(I281)=0,"Add impressions",IF(N(H281)&gt;N(I281),"Reach is above impressions","✓")))))))</f>
        <v/>
      </c>
    </row>
    <row r="282" spans="1:20" ht="20.100000000000001" customHeight="1">
      <c r="A282" s="49"/>
      <c r="B282" s="49"/>
      <c r="C282" s="49"/>
      <c r="D282" s="49"/>
      <c r="E282" s="50"/>
      <c r="F282" s="49"/>
      <c r="G282" s="51"/>
      <c r="H282" s="51"/>
      <c r="I282" s="51"/>
      <c r="J282" s="51"/>
      <c r="K282" s="51"/>
      <c r="L282" s="51"/>
      <c r="M282" s="51"/>
      <c r="N282" s="51"/>
      <c r="O282" s="51"/>
      <c r="P282" s="52" t="str">
        <f>IF($A282="","",CHOOSE(Calc!$S$2,N(L282),N(M282),N(N282),N(O282)))</f>
        <v/>
      </c>
      <c r="Q282" s="53" t="str">
        <f>IF(OR($A282="",N(G282)=0,N(I282)=0),"",N(G282)/N(I282)*1000)</f>
        <v/>
      </c>
      <c r="R282" s="53" t="str">
        <f>IF(OR($A282="",N(G282)=0,N(J282)=0),"",N(G282)/N(J282))</f>
        <v/>
      </c>
      <c r="S282" s="53" t="str">
        <f>IF(OR($A282="",N(G282)=0,N(P282)=0),"",N(G282)/P282)</f>
        <v/>
      </c>
      <c r="T282" s="54" t="str">
        <f>IF(AND($A282="",COUNTA(B282:O282)=0),"",IF($A282="","Add the creator",IF(COUNTA(G282:O282)&gt;COUNT(G282:O282),"A number is saved as text",IF(B282="","Add the platform",IF(N(G282)=0,"Add the cost",IF(N(I282)=0,"Add impressions",IF(N(H282)&gt;N(I282),"Reach is above impressions","✓")))))))</f>
        <v/>
      </c>
    </row>
    <row r="283" spans="1:20" ht="20.100000000000001" customHeight="1">
      <c r="A283" s="49"/>
      <c r="B283" s="49"/>
      <c r="C283" s="49"/>
      <c r="D283" s="49"/>
      <c r="E283" s="50"/>
      <c r="F283" s="49"/>
      <c r="G283" s="51"/>
      <c r="H283" s="51"/>
      <c r="I283" s="51"/>
      <c r="J283" s="51"/>
      <c r="K283" s="51"/>
      <c r="L283" s="51"/>
      <c r="M283" s="51"/>
      <c r="N283" s="51"/>
      <c r="O283" s="51"/>
      <c r="P283" s="52" t="str">
        <f>IF($A283="","",CHOOSE(Calc!$S$2,N(L283),N(M283),N(N283),N(O283)))</f>
        <v/>
      </c>
      <c r="Q283" s="53" t="str">
        <f>IF(OR($A283="",N(G283)=0,N(I283)=0),"",N(G283)/N(I283)*1000)</f>
        <v/>
      </c>
      <c r="R283" s="53" t="str">
        <f>IF(OR($A283="",N(G283)=0,N(J283)=0),"",N(G283)/N(J283))</f>
        <v/>
      </c>
      <c r="S283" s="53" t="str">
        <f>IF(OR($A283="",N(G283)=0,N(P283)=0),"",N(G283)/P283)</f>
        <v/>
      </c>
      <c r="T283" s="54" t="str">
        <f>IF(AND($A283="",COUNTA(B283:O283)=0),"",IF($A283="","Add the creator",IF(COUNTA(G283:O283)&gt;COUNT(G283:O283),"A number is saved as text",IF(B283="","Add the platform",IF(N(G283)=0,"Add the cost",IF(N(I283)=0,"Add impressions",IF(N(H283)&gt;N(I283),"Reach is above impressions","✓")))))))</f>
        <v/>
      </c>
    </row>
    <row r="284" spans="1:20" ht="20.100000000000001" customHeight="1">
      <c r="A284" s="49"/>
      <c r="B284" s="49"/>
      <c r="C284" s="49"/>
      <c r="D284" s="49"/>
      <c r="E284" s="50"/>
      <c r="F284" s="49"/>
      <c r="G284" s="51"/>
      <c r="H284" s="51"/>
      <c r="I284" s="51"/>
      <c r="J284" s="51"/>
      <c r="K284" s="51"/>
      <c r="L284" s="51"/>
      <c r="M284" s="51"/>
      <c r="N284" s="51"/>
      <c r="O284" s="51"/>
      <c r="P284" s="52" t="str">
        <f>IF($A284="","",CHOOSE(Calc!$S$2,N(L284),N(M284),N(N284),N(O284)))</f>
        <v/>
      </c>
      <c r="Q284" s="53" t="str">
        <f>IF(OR($A284="",N(G284)=0,N(I284)=0),"",N(G284)/N(I284)*1000)</f>
        <v/>
      </c>
      <c r="R284" s="53" t="str">
        <f>IF(OR($A284="",N(G284)=0,N(J284)=0),"",N(G284)/N(J284))</f>
        <v/>
      </c>
      <c r="S284" s="53" t="str">
        <f>IF(OR($A284="",N(G284)=0,N(P284)=0),"",N(G284)/P284)</f>
        <v/>
      </c>
      <c r="T284" s="54" t="str">
        <f>IF(AND($A284="",COUNTA(B284:O284)=0),"",IF($A284="","Add the creator",IF(COUNTA(G284:O284)&gt;COUNT(G284:O284),"A number is saved as text",IF(B284="","Add the platform",IF(N(G284)=0,"Add the cost",IF(N(I284)=0,"Add impressions",IF(N(H284)&gt;N(I284),"Reach is above impressions","✓")))))))</f>
        <v/>
      </c>
    </row>
    <row r="285" spans="1:20" ht="20.100000000000001" customHeight="1">
      <c r="A285" s="49"/>
      <c r="B285" s="49"/>
      <c r="C285" s="49"/>
      <c r="D285" s="49"/>
      <c r="E285" s="50"/>
      <c r="F285" s="49"/>
      <c r="G285" s="51"/>
      <c r="H285" s="51"/>
      <c r="I285" s="51"/>
      <c r="J285" s="51"/>
      <c r="K285" s="51"/>
      <c r="L285" s="51"/>
      <c r="M285" s="51"/>
      <c r="N285" s="51"/>
      <c r="O285" s="51"/>
      <c r="P285" s="52" t="str">
        <f>IF($A285="","",CHOOSE(Calc!$S$2,N(L285),N(M285),N(N285),N(O285)))</f>
        <v/>
      </c>
      <c r="Q285" s="53" t="str">
        <f>IF(OR($A285="",N(G285)=0,N(I285)=0),"",N(G285)/N(I285)*1000)</f>
        <v/>
      </c>
      <c r="R285" s="53" t="str">
        <f>IF(OR($A285="",N(G285)=0,N(J285)=0),"",N(G285)/N(J285))</f>
        <v/>
      </c>
      <c r="S285" s="53" t="str">
        <f>IF(OR($A285="",N(G285)=0,N(P285)=0),"",N(G285)/P285)</f>
        <v/>
      </c>
      <c r="T285" s="54" t="str">
        <f>IF(AND($A285="",COUNTA(B285:O285)=0),"",IF($A285="","Add the creator",IF(COUNTA(G285:O285)&gt;COUNT(G285:O285),"A number is saved as text",IF(B285="","Add the platform",IF(N(G285)=0,"Add the cost",IF(N(I285)=0,"Add impressions",IF(N(H285)&gt;N(I285),"Reach is above impressions","✓")))))))</f>
        <v/>
      </c>
    </row>
    <row r="286" spans="1:20" ht="20.100000000000001" customHeight="1">
      <c r="A286" s="49"/>
      <c r="B286" s="49"/>
      <c r="C286" s="49"/>
      <c r="D286" s="49"/>
      <c r="E286" s="50"/>
      <c r="F286" s="49"/>
      <c r="G286" s="51"/>
      <c r="H286" s="51"/>
      <c r="I286" s="51"/>
      <c r="J286" s="51"/>
      <c r="K286" s="51"/>
      <c r="L286" s="51"/>
      <c r="M286" s="51"/>
      <c r="N286" s="51"/>
      <c r="O286" s="51"/>
      <c r="P286" s="52" t="str">
        <f>IF($A286="","",CHOOSE(Calc!$S$2,N(L286),N(M286),N(N286),N(O286)))</f>
        <v/>
      </c>
      <c r="Q286" s="53" t="str">
        <f>IF(OR($A286="",N(G286)=0,N(I286)=0),"",N(G286)/N(I286)*1000)</f>
        <v/>
      </c>
      <c r="R286" s="53" t="str">
        <f>IF(OR($A286="",N(G286)=0,N(J286)=0),"",N(G286)/N(J286))</f>
        <v/>
      </c>
      <c r="S286" s="53" t="str">
        <f>IF(OR($A286="",N(G286)=0,N(P286)=0),"",N(G286)/P286)</f>
        <v/>
      </c>
      <c r="T286" s="54" t="str">
        <f>IF(AND($A286="",COUNTA(B286:O286)=0),"",IF($A286="","Add the creator",IF(COUNTA(G286:O286)&gt;COUNT(G286:O286),"A number is saved as text",IF(B286="","Add the platform",IF(N(G286)=0,"Add the cost",IF(N(I286)=0,"Add impressions",IF(N(H286)&gt;N(I286),"Reach is above impressions","✓")))))))</f>
        <v/>
      </c>
    </row>
    <row r="287" spans="1:20" ht="20.100000000000001" customHeight="1">
      <c r="A287" s="49"/>
      <c r="B287" s="49"/>
      <c r="C287" s="49"/>
      <c r="D287" s="49"/>
      <c r="E287" s="50"/>
      <c r="F287" s="49"/>
      <c r="G287" s="51"/>
      <c r="H287" s="51"/>
      <c r="I287" s="51"/>
      <c r="J287" s="51"/>
      <c r="K287" s="51"/>
      <c r="L287" s="51"/>
      <c r="M287" s="51"/>
      <c r="N287" s="51"/>
      <c r="O287" s="51"/>
      <c r="P287" s="52" t="str">
        <f>IF($A287="","",CHOOSE(Calc!$S$2,N(L287),N(M287),N(N287),N(O287)))</f>
        <v/>
      </c>
      <c r="Q287" s="53" t="str">
        <f>IF(OR($A287="",N(G287)=0,N(I287)=0),"",N(G287)/N(I287)*1000)</f>
        <v/>
      </c>
      <c r="R287" s="53" t="str">
        <f>IF(OR($A287="",N(G287)=0,N(J287)=0),"",N(G287)/N(J287))</f>
        <v/>
      </c>
      <c r="S287" s="53" t="str">
        <f>IF(OR($A287="",N(G287)=0,N(P287)=0),"",N(G287)/P287)</f>
        <v/>
      </c>
      <c r="T287" s="54" t="str">
        <f>IF(AND($A287="",COUNTA(B287:O287)=0),"",IF($A287="","Add the creator",IF(COUNTA(G287:O287)&gt;COUNT(G287:O287),"A number is saved as text",IF(B287="","Add the platform",IF(N(G287)=0,"Add the cost",IF(N(I287)=0,"Add impressions",IF(N(H287)&gt;N(I287),"Reach is above impressions","✓")))))))</f>
        <v/>
      </c>
    </row>
    <row r="288" spans="1:20" ht="20.100000000000001" customHeight="1">
      <c r="A288" s="49"/>
      <c r="B288" s="49"/>
      <c r="C288" s="49"/>
      <c r="D288" s="49"/>
      <c r="E288" s="50"/>
      <c r="F288" s="49"/>
      <c r="G288" s="51"/>
      <c r="H288" s="51"/>
      <c r="I288" s="51"/>
      <c r="J288" s="51"/>
      <c r="K288" s="51"/>
      <c r="L288" s="51"/>
      <c r="M288" s="51"/>
      <c r="N288" s="51"/>
      <c r="O288" s="51"/>
      <c r="P288" s="52" t="str">
        <f>IF($A288="","",CHOOSE(Calc!$S$2,N(L288),N(M288),N(N288),N(O288)))</f>
        <v/>
      </c>
      <c r="Q288" s="53" t="str">
        <f>IF(OR($A288="",N(G288)=0,N(I288)=0),"",N(G288)/N(I288)*1000)</f>
        <v/>
      </c>
      <c r="R288" s="53" t="str">
        <f>IF(OR($A288="",N(G288)=0,N(J288)=0),"",N(G288)/N(J288))</f>
        <v/>
      </c>
      <c r="S288" s="53" t="str">
        <f>IF(OR($A288="",N(G288)=0,N(P288)=0),"",N(G288)/P288)</f>
        <v/>
      </c>
      <c r="T288" s="54" t="str">
        <f>IF(AND($A288="",COUNTA(B288:O288)=0),"",IF($A288="","Add the creator",IF(COUNTA(G288:O288)&gt;COUNT(G288:O288),"A number is saved as text",IF(B288="","Add the platform",IF(N(G288)=0,"Add the cost",IF(N(I288)=0,"Add impressions",IF(N(H288)&gt;N(I288),"Reach is above impressions","✓")))))))</f>
        <v/>
      </c>
    </row>
    <row r="289" spans="1:20" ht="20.100000000000001" customHeight="1">
      <c r="A289" s="49"/>
      <c r="B289" s="49"/>
      <c r="C289" s="49"/>
      <c r="D289" s="49"/>
      <c r="E289" s="50"/>
      <c r="F289" s="49"/>
      <c r="G289" s="51"/>
      <c r="H289" s="51"/>
      <c r="I289" s="51"/>
      <c r="J289" s="51"/>
      <c r="K289" s="51"/>
      <c r="L289" s="51"/>
      <c r="M289" s="51"/>
      <c r="N289" s="51"/>
      <c r="O289" s="51"/>
      <c r="P289" s="52" t="str">
        <f>IF($A289="","",CHOOSE(Calc!$S$2,N(L289),N(M289),N(N289),N(O289)))</f>
        <v/>
      </c>
      <c r="Q289" s="53" t="str">
        <f>IF(OR($A289="",N(G289)=0,N(I289)=0),"",N(G289)/N(I289)*1000)</f>
        <v/>
      </c>
      <c r="R289" s="53" t="str">
        <f>IF(OR($A289="",N(G289)=0,N(J289)=0),"",N(G289)/N(J289))</f>
        <v/>
      </c>
      <c r="S289" s="53" t="str">
        <f>IF(OR($A289="",N(G289)=0,N(P289)=0),"",N(G289)/P289)</f>
        <v/>
      </c>
      <c r="T289" s="54" t="str">
        <f>IF(AND($A289="",COUNTA(B289:O289)=0),"",IF($A289="","Add the creator",IF(COUNTA(G289:O289)&gt;COUNT(G289:O289),"A number is saved as text",IF(B289="","Add the platform",IF(N(G289)=0,"Add the cost",IF(N(I289)=0,"Add impressions",IF(N(H289)&gt;N(I289),"Reach is above impressions","✓")))))))</f>
        <v/>
      </c>
    </row>
    <row r="290" spans="1:20" ht="20.100000000000001" customHeight="1">
      <c r="A290" s="49"/>
      <c r="B290" s="49"/>
      <c r="C290" s="49"/>
      <c r="D290" s="49"/>
      <c r="E290" s="50"/>
      <c r="F290" s="49"/>
      <c r="G290" s="51"/>
      <c r="H290" s="51"/>
      <c r="I290" s="51"/>
      <c r="J290" s="51"/>
      <c r="K290" s="51"/>
      <c r="L290" s="51"/>
      <c r="M290" s="51"/>
      <c r="N290" s="51"/>
      <c r="O290" s="51"/>
      <c r="P290" s="52" t="str">
        <f>IF($A290="","",CHOOSE(Calc!$S$2,N(L290),N(M290),N(N290),N(O290)))</f>
        <v/>
      </c>
      <c r="Q290" s="53" t="str">
        <f>IF(OR($A290="",N(G290)=0,N(I290)=0),"",N(G290)/N(I290)*1000)</f>
        <v/>
      </c>
      <c r="R290" s="53" t="str">
        <f>IF(OR($A290="",N(G290)=0,N(J290)=0),"",N(G290)/N(J290))</f>
        <v/>
      </c>
      <c r="S290" s="53" t="str">
        <f>IF(OR($A290="",N(G290)=0,N(P290)=0),"",N(G290)/P290)</f>
        <v/>
      </c>
      <c r="T290" s="54" t="str">
        <f>IF(AND($A290="",COUNTA(B290:O290)=0),"",IF($A290="","Add the creator",IF(COUNTA(G290:O290)&gt;COUNT(G290:O290),"A number is saved as text",IF(B290="","Add the platform",IF(N(G290)=0,"Add the cost",IF(N(I290)=0,"Add impressions",IF(N(H290)&gt;N(I290),"Reach is above impressions","✓")))))))</f>
        <v/>
      </c>
    </row>
    <row r="291" spans="1:20" ht="20.100000000000001" customHeight="1">
      <c r="A291" s="49"/>
      <c r="B291" s="49"/>
      <c r="C291" s="49"/>
      <c r="D291" s="49"/>
      <c r="E291" s="50"/>
      <c r="F291" s="49"/>
      <c r="G291" s="51"/>
      <c r="H291" s="51"/>
      <c r="I291" s="51"/>
      <c r="J291" s="51"/>
      <c r="K291" s="51"/>
      <c r="L291" s="51"/>
      <c r="M291" s="51"/>
      <c r="N291" s="51"/>
      <c r="O291" s="51"/>
      <c r="P291" s="52" t="str">
        <f>IF($A291="","",CHOOSE(Calc!$S$2,N(L291),N(M291),N(N291),N(O291)))</f>
        <v/>
      </c>
      <c r="Q291" s="53" t="str">
        <f>IF(OR($A291="",N(G291)=0,N(I291)=0),"",N(G291)/N(I291)*1000)</f>
        <v/>
      </c>
      <c r="R291" s="53" t="str">
        <f>IF(OR($A291="",N(G291)=0,N(J291)=0),"",N(G291)/N(J291))</f>
        <v/>
      </c>
      <c r="S291" s="53" t="str">
        <f>IF(OR($A291="",N(G291)=0,N(P291)=0),"",N(G291)/P291)</f>
        <v/>
      </c>
      <c r="T291" s="54" t="str">
        <f>IF(AND($A291="",COUNTA(B291:O291)=0),"",IF($A291="","Add the creator",IF(COUNTA(G291:O291)&gt;COUNT(G291:O291),"A number is saved as text",IF(B291="","Add the platform",IF(N(G291)=0,"Add the cost",IF(N(I291)=0,"Add impressions",IF(N(H291)&gt;N(I291),"Reach is above impressions","✓")))))))</f>
        <v/>
      </c>
    </row>
    <row r="292" spans="1:20" ht="20.100000000000001" customHeight="1">
      <c r="A292" s="49"/>
      <c r="B292" s="49"/>
      <c r="C292" s="49"/>
      <c r="D292" s="49"/>
      <c r="E292" s="50"/>
      <c r="F292" s="49"/>
      <c r="G292" s="51"/>
      <c r="H292" s="51"/>
      <c r="I292" s="51"/>
      <c r="J292" s="51"/>
      <c r="K292" s="51"/>
      <c r="L292" s="51"/>
      <c r="M292" s="51"/>
      <c r="N292" s="51"/>
      <c r="O292" s="51"/>
      <c r="P292" s="52" t="str">
        <f>IF($A292="","",CHOOSE(Calc!$S$2,N(L292),N(M292),N(N292),N(O292)))</f>
        <v/>
      </c>
      <c r="Q292" s="53" t="str">
        <f>IF(OR($A292="",N(G292)=0,N(I292)=0),"",N(G292)/N(I292)*1000)</f>
        <v/>
      </c>
      <c r="R292" s="53" t="str">
        <f>IF(OR($A292="",N(G292)=0,N(J292)=0),"",N(G292)/N(J292))</f>
        <v/>
      </c>
      <c r="S292" s="53" t="str">
        <f>IF(OR($A292="",N(G292)=0,N(P292)=0),"",N(G292)/P292)</f>
        <v/>
      </c>
      <c r="T292" s="54" t="str">
        <f>IF(AND($A292="",COUNTA(B292:O292)=0),"",IF($A292="","Add the creator",IF(COUNTA(G292:O292)&gt;COUNT(G292:O292),"A number is saved as text",IF(B292="","Add the platform",IF(N(G292)=0,"Add the cost",IF(N(I292)=0,"Add impressions",IF(N(H292)&gt;N(I292),"Reach is above impressions","✓")))))))</f>
        <v/>
      </c>
    </row>
    <row r="293" spans="1:20" ht="20.100000000000001" customHeight="1">
      <c r="A293" s="49"/>
      <c r="B293" s="49"/>
      <c r="C293" s="49"/>
      <c r="D293" s="49"/>
      <c r="E293" s="50"/>
      <c r="F293" s="49"/>
      <c r="G293" s="51"/>
      <c r="H293" s="51"/>
      <c r="I293" s="51"/>
      <c r="J293" s="51"/>
      <c r="K293" s="51"/>
      <c r="L293" s="51"/>
      <c r="M293" s="51"/>
      <c r="N293" s="51"/>
      <c r="O293" s="51"/>
      <c r="P293" s="52" t="str">
        <f>IF($A293="","",CHOOSE(Calc!$S$2,N(L293),N(M293),N(N293),N(O293)))</f>
        <v/>
      </c>
      <c r="Q293" s="53" t="str">
        <f>IF(OR($A293="",N(G293)=0,N(I293)=0),"",N(G293)/N(I293)*1000)</f>
        <v/>
      </c>
      <c r="R293" s="53" t="str">
        <f>IF(OR($A293="",N(G293)=0,N(J293)=0),"",N(G293)/N(J293))</f>
        <v/>
      </c>
      <c r="S293" s="53" t="str">
        <f>IF(OR($A293="",N(G293)=0,N(P293)=0),"",N(G293)/P293)</f>
        <v/>
      </c>
      <c r="T293" s="54" t="str">
        <f>IF(AND($A293="",COUNTA(B293:O293)=0),"",IF($A293="","Add the creator",IF(COUNTA(G293:O293)&gt;COUNT(G293:O293),"A number is saved as text",IF(B293="","Add the platform",IF(N(G293)=0,"Add the cost",IF(N(I293)=0,"Add impressions",IF(N(H293)&gt;N(I293),"Reach is above impressions","✓")))))))</f>
        <v/>
      </c>
    </row>
    <row r="294" spans="1:20" ht="20.100000000000001" customHeight="1">
      <c r="A294" s="49"/>
      <c r="B294" s="49"/>
      <c r="C294" s="49"/>
      <c r="D294" s="49"/>
      <c r="E294" s="50"/>
      <c r="F294" s="49"/>
      <c r="G294" s="51"/>
      <c r="H294" s="51"/>
      <c r="I294" s="51"/>
      <c r="J294" s="51"/>
      <c r="K294" s="51"/>
      <c r="L294" s="51"/>
      <c r="M294" s="51"/>
      <c r="N294" s="51"/>
      <c r="O294" s="51"/>
      <c r="P294" s="52" t="str">
        <f>IF($A294="","",CHOOSE(Calc!$S$2,N(L294),N(M294),N(N294),N(O294)))</f>
        <v/>
      </c>
      <c r="Q294" s="53" t="str">
        <f>IF(OR($A294="",N(G294)=0,N(I294)=0),"",N(G294)/N(I294)*1000)</f>
        <v/>
      </c>
      <c r="R294" s="53" t="str">
        <f>IF(OR($A294="",N(G294)=0,N(J294)=0),"",N(G294)/N(J294))</f>
        <v/>
      </c>
      <c r="S294" s="53" t="str">
        <f>IF(OR($A294="",N(G294)=0,N(P294)=0),"",N(G294)/P294)</f>
        <v/>
      </c>
      <c r="T294" s="54" t="str">
        <f>IF(AND($A294="",COUNTA(B294:O294)=0),"",IF($A294="","Add the creator",IF(COUNTA(G294:O294)&gt;COUNT(G294:O294),"A number is saved as text",IF(B294="","Add the platform",IF(N(G294)=0,"Add the cost",IF(N(I294)=0,"Add impressions",IF(N(H294)&gt;N(I294),"Reach is above impressions","✓")))))))</f>
        <v/>
      </c>
    </row>
    <row r="295" spans="1:20" ht="20.100000000000001" customHeight="1">
      <c r="A295" s="49"/>
      <c r="B295" s="49"/>
      <c r="C295" s="49"/>
      <c r="D295" s="49"/>
      <c r="E295" s="50"/>
      <c r="F295" s="49"/>
      <c r="G295" s="51"/>
      <c r="H295" s="51"/>
      <c r="I295" s="51"/>
      <c r="J295" s="51"/>
      <c r="K295" s="51"/>
      <c r="L295" s="51"/>
      <c r="M295" s="51"/>
      <c r="N295" s="51"/>
      <c r="O295" s="51"/>
      <c r="P295" s="52" t="str">
        <f>IF($A295="","",CHOOSE(Calc!$S$2,N(L295),N(M295),N(N295),N(O295)))</f>
        <v/>
      </c>
      <c r="Q295" s="53" t="str">
        <f>IF(OR($A295="",N(G295)=0,N(I295)=0),"",N(G295)/N(I295)*1000)</f>
        <v/>
      </c>
      <c r="R295" s="53" t="str">
        <f>IF(OR($A295="",N(G295)=0,N(J295)=0),"",N(G295)/N(J295))</f>
        <v/>
      </c>
      <c r="S295" s="53" t="str">
        <f>IF(OR($A295="",N(G295)=0,N(P295)=0),"",N(G295)/P295)</f>
        <v/>
      </c>
      <c r="T295" s="54" t="str">
        <f>IF(AND($A295="",COUNTA(B295:O295)=0),"",IF($A295="","Add the creator",IF(COUNTA(G295:O295)&gt;COUNT(G295:O295),"A number is saved as text",IF(B295="","Add the platform",IF(N(G295)=0,"Add the cost",IF(N(I295)=0,"Add impressions",IF(N(H295)&gt;N(I295),"Reach is above impressions","✓")))))))</f>
        <v/>
      </c>
    </row>
    <row r="296" spans="1:20" ht="20.100000000000001" customHeight="1">
      <c r="A296" s="49"/>
      <c r="B296" s="49"/>
      <c r="C296" s="49"/>
      <c r="D296" s="49"/>
      <c r="E296" s="50"/>
      <c r="F296" s="49"/>
      <c r="G296" s="51"/>
      <c r="H296" s="51"/>
      <c r="I296" s="51"/>
      <c r="J296" s="51"/>
      <c r="K296" s="51"/>
      <c r="L296" s="51"/>
      <c r="M296" s="51"/>
      <c r="N296" s="51"/>
      <c r="O296" s="51"/>
      <c r="P296" s="52" t="str">
        <f>IF($A296="","",CHOOSE(Calc!$S$2,N(L296),N(M296),N(N296),N(O296)))</f>
        <v/>
      </c>
      <c r="Q296" s="53" t="str">
        <f>IF(OR($A296="",N(G296)=0,N(I296)=0),"",N(G296)/N(I296)*1000)</f>
        <v/>
      </c>
      <c r="R296" s="53" t="str">
        <f>IF(OR($A296="",N(G296)=0,N(J296)=0),"",N(G296)/N(J296))</f>
        <v/>
      </c>
      <c r="S296" s="53" t="str">
        <f>IF(OR($A296="",N(G296)=0,N(P296)=0),"",N(G296)/P296)</f>
        <v/>
      </c>
      <c r="T296" s="54" t="str">
        <f>IF(AND($A296="",COUNTA(B296:O296)=0),"",IF($A296="","Add the creator",IF(COUNTA(G296:O296)&gt;COUNT(G296:O296),"A number is saved as text",IF(B296="","Add the platform",IF(N(G296)=0,"Add the cost",IF(N(I296)=0,"Add impressions",IF(N(H296)&gt;N(I296),"Reach is above impressions","✓")))))))</f>
        <v/>
      </c>
    </row>
    <row r="297" spans="1:20" ht="20.100000000000001" customHeight="1">
      <c r="A297" s="49"/>
      <c r="B297" s="49"/>
      <c r="C297" s="49"/>
      <c r="D297" s="49"/>
      <c r="E297" s="50"/>
      <c r="F297" s="49"/>
      <c r="G297" s="51"/>
      <c r="H297" s="51"/>
      <c r="I297" s="51"/>
      <c r="J297" s="51"/>
      <c r="K297" s="51"/>
      <c r="L297" s="51"/>
      <c r="M297" s="51"/>
      <c r="N297" s="51"/>
      <c r="O297" s="51"/>
      <c r="P297" s="52" t="str">
        <f>IF($A297="","",CHOOSE(Calc!$S$2,N(L297),N(M297),N(N297),N(O297)))</f>
        <v/>
      </c>
      <c r="Q297" s="53" t="str">
        <f>IF(OR($A297="",N(G297)=0,N(I297)=0),"",N(G297)/N(I297)*1000)</f>
        <v/>
      </c>
      <c r="R297" s="53" t="str">
        <f>IF(OR($A297="",N(G297)=0,N(J297)=0),"",N(G297)/N(J297))</f>
        <v/>
      </c>
      <c r="S297" s="53" t="str">
        <f>IF(OR($A297="",N(G297)=0,N(P297)=0),"",N(G297)/P297)</f>
        <v/>
      </c>
      <c r="T297" s="54" t="str">
        <f>IF(AND($A297="",COUNTA(B297:O297)=0),"",IF($A297="","Add the creator",IF(COUNTA(G297:O297)&gt;COUNT(G297:O297),"A number is saved as text",IF(B297="","Add the platform",IF(N(G297)=0,"Add the cost",IF(N(I297)=0,"Add impressions",IF(N(H297)&gt;N(I297),"Reach is above impressions","✓")))))))</f>
        <v/>
      </c>
    </row>
    <row r="298" spans="1:20" ht="20.100000000000001" customHeight="1">
      <c r="A298" s="49"/>
      <c r="B298" s="49"/>
      <c r="C298" s="49"/>
      <c r="D298" s="49"/>
      <c r="E298" s="50"/>
      <c r="F298" s="49"/>
      <c r="G298" s="51"/>
      <c r="H298" s="51"/>
      <c r="I298" s="51"/>
      <c r="J298" s="51"/>
      <c r="K298" s="51"/>
      <c r="L298" s="51"/>
      <c r="M298" s="51"/>
      <c r="N298" s="51"/>
      <c r="O298" s="51"/>
      <c r="P298" s="52" t="str">
        <f>IF($A298="","",CHOOSE(Calc!$S$2,N(L298),N(M298),N(N298),N(O298)))</f>
        <v/>
      </c>
      <c r="Q298" s="53" t="str">
        <f>IF(OR($A298="",N(G298)=0,N(I298)=0),"",N(G298)/N(I298)*1000)</f>
        <v/>
      </c>
      <c r="R298" s="53" t="str">
        <f>IF(OR($A298="",N(G298)=0,N(J298)=0),"",N(G298)/N(J298))</f>
        <v/>
      </c>
      <c r="S298" s="53" t="str">
        <f>IF(OR($A298="",N(G298)=0,N(P298)=0),"",N(G298)/P298)</f>
        <v/>
      </c>
      <c r="T298" s="54" t="str">
        <f>IF(AND($A298="",COUNTA(B298:O298)=0),"",IF($A298="","Add the creator",IF(COUNTA(G298:O298)&gt;COUNT(G298:O298),"A number is saved as text",IF(B298="","Add the platform",IF(N(G298)=0,"Add the cost",IF(N(I298)=0,"Add impressions",IF(N(H298)&gt;N(I298),"Reach is above impressions","✓")))))))</f>
        <v/>
      </c>
    </row>
    <row r="299" spans="1:20" ht="20.100000000000001" customHeight="1">
      <c r="A299" s="49"/>
      <c r="B299" s="49"/>
      <c r="C299" s="49"/>
      <c r="D299" s="49"/>
      <c r="E299" s="50"/>
      <c r="F299" s="49"/>
      <c r="G299" s="51"/>
      <c r="H299" s="51"/>
      <c r="I299" s="51"/>
      <c r="J299" s="51"/>
      <c r="K299" s="51"/>
      <c r="L299" s="51"/>
      <c r="M299" s="51"/>
      <c r="N299" s="51"/>
      <c r="O299" s="51"/>
      <c r="P299" s="52" t="str">
        <f>IF($A299="","",CHOOSE(Calc!$S$2,N(L299),N(M299),N(N299),N(O299)))</f>
        <v/>
      </c>
      <c r="Q299" s="53" t="str">
        <f>IF(OR($A299="",N(G299)=0,N(I299)=0),"",N(G299)/N(I299)*1000)</f>
        <v/>
      </c>
      <c r="R299" s="53" t="str">
        <f>IF(OR($A299="",N(G299)=0,N(J299)=0),"",N(G299)/N(J299))</f>
        <v/>
      </c>
      <c r="S299" s="53" t="str">
        <f>IF(OR($A299="",N(G299)=0,N(P299)=0),"",N(G299)/P299)</f>
        <v/>
      </c>
      <c r="T299" s="54" t="str">
        <f>IF(AND($A299="",COUNTA(B299:O299)=0),"",IF($A299="","Add the creator",IF(COUNTA(G299:O299)&gt;COUNT(G299:O299),"A number is saved as text",IF(B299="","Add the platform",IF(N(G299)=0,"Add the cost",IF(N(I299)=0,"Add impressions",IF(N(H299)&gt;N(I299),"Reach is above impressions","✓")))))))</f>
        <v/>
      </c>
    </row>
    <row r="300" spans="1:20" ht="20.100000000000001" customHeight="1">
      <c r="A300" s="49"/>
      <c r="B300" s="49"/>
      <c r="C300" s="49"/>
      <c r="D300" s="49"/>
      <c r="E300" s="50"/>
      <c r="F300" s="49"/>
      <c r="G300" s="51"/>
      <c r="H300" s="51"/>
      <c r="I300" s="51"/>
      <c r="J300" s="51"/>
      <c r="K300" s="51"/>
      <c r="L300" s="51"/>
      <c r="M300" s="51"/>
      <c r="N300" s="51"/>
      <c r="O300" s="51"/>
      <c r="P300" s="52" t="str">
        <f>IF($A300="","",CHOOSE(Calc!$S$2,N(L300),N(M300),N(N300),N(O300)))</f>
        <v/>
      </c>
      <c r="Q300" s="53" t="str">
        <f>IF(OR($A300="",N(G300)=0,N(I300)=0),"",N(G300)/N(I300)*1000)</f>
        <v/>
      </c>
      <c r="R300" s="53" t="str">
        <f>IF(OR($A300="",N(G300)=0,N(J300)=0),"",N(G300)/N(J300))</f>
        <v/>
      </c>
      <c r="S300" s="53" t="str">
        <f>IF(OR($A300="",N(G300)=0,N(P300)=0),"",N(G300)/P300)</f>
        <v/>
      </c>
      <c r="T300" s="54" t="str">
        <f>IF(AND($A300="",COUNTA(B300:O300)=0),"",IF($A300="","Add the creator",IF(COUNTA(G300:O300)&gt;COUNT(G300:O300),"A number is saved as text",IF(B300="","Add the platform",IF(N(G300)=0,"Add the cost",IF(N(I300)=0,"Add impressions",IF(N(H300)&gt;N(I300),"Reach is above impressions","✓")))))))</f>
        <v/>
      </c>
    </row>
    <row r="301" spans="1:20" ht="20.100000000000001" customHeight="1">
      <c r="A301" s="49"/>
      <c r="B301" s="49"/>
      <c r="C301" s="49"/>
      <c r="D301" s="49"/>
      <c r="E301" s="50"/>
      <c r="F301" s="49"/>
      <c r="G301" s="51"/>
      <c r="H301" s="51"/>
      <c r="I301" s="51"/>
      <c r="J301" s="51"/>
      <c r="K301" s="51"/>
      <c r="L301" s="51"/>
      <c r="M301" s="51"/>
      <c r="N301" s="51"/>
      <c r="O301" s="51"/>
      <c r="P301" s="52" t="str">
        <f>IF($A301="","",CHOOSE(Calc!$S$2,N(L301),N(M301),N(N301),N(O301)))</f>
        <v/>
      </c>
      <c r="Q301" s="53" t="str">
        <f>IF(OR($A301="",N(G301)=0,N(I301)=0),"",N(G301)/N(I301)*1000)</f>
        <v/>
      </c>
      <c r="R301" s="53" t="str">
        <f>IF(OR($A301="",N(G301)=0,N(J301)=0),"",N(G301)/N(J301))</f>
        <v/>
      </c>
      <c r="S301" s="53" t="str">
        <f>IF(OR($A301="",N(G301)=0,N(P301)=0),"",N(G301)/P301)</f>
        <v/>
      </c>
      <c r="T301" s="54" t="str">
        <f>IF(AND($A301="",COUNTA(B301:O301)=0),"",IF($A301="","Add the creator",IF(COUNTA(G301:O301)&gt;COUNT(G301:O301),"A number is saved as text",IF(B301="","Add the platform",IF(N(G301)=0,"Add the cost",IF(N(I301)=0,"Add impressions",IF(N(H301)&gt;N(I301),"Reach is above impressions","✓")))))))</f>
        <v/>
      </c>
    </row>
    <row r="302" spans="1:20" ht="20.100000000000001" customHeight="1">
      <c r="A302" s="49"/>
      <c r="B302" s="49"/>
      <c r="C302" s="49"/>
      <c r="D302" s="49"/>
      <c r="E302" s="50"/>
      <c r="F302" s="49"/>
      <c r="G302" s="51"/>
      <c r="H302" s="51"/>
      <c r="I302" s="51"/>
      <c r="J302" s="51"/>
      <c r="K302" s="51"/>
      <c r="L302" s="51"/>
      <c r="M302" s="51"/>
      <c r="N302" s="51"/>
      <c r="O302" s="51"/>
      <c r="P302" s="52" t="str">
        <f>IF($A302="","",CHOOSE(Calc!$S$2,N(L302),N(M302),N(N302),N(O302)))</f>
        <v/>
      </c>
      <c r="Q302" s="53" t="str">
        <f>IF(OR($A302="",N(G302)=0,N(I302)=0),"",N(G302)/N(I302)*1000)</f>
        <v/>
      </c>
      <c r="R302" s="53" t="str">
        <f>IF(OR($A302="",N(G302)=0,N(J302)=0),"",N(G302)/N(J302))</f>
        <v/>
      </c>
      <c r="S302" s="53" t="str">
        <f>IF(OR($A302="",N(G302)=0,N(P302)=0),"",N(G302)/P302)</f>
        <v/>
      </c>
      <c r="T302" s="54" t="str">
        <f>IF(AND($A302="",COUNTA(B302:O302)=0),"",IF($A302="","Add the creator",IF(COUNTA(G302:O302)&gt;COUNT(G302:O302),"A number is saved as text",IF(B302="","Add the platform",IF(N(G302)=0,"Add the cost",IF(N(I302)=0,"Add impressions",IF(N(H302)&gt;N(I302),"Reach is above impressions","✓")))))))</f>
        <v/>
      </c>
    </row>
    <row r="303" spans="1:20" ht="20.100000000000001" customHeight="1">
      <c r="A303" s="49"/>
      <c r="B303" s="49"/>
      <c r="C303" s="49"/>
      <c r="D303" s="49"/>
      <c r="E303" s="50"/>
      <c r="F303" s="49"/>
      <c r="G303" s="51"/>
      <c r="H303" s="51"/>
      <c r="I303" s="51"/>
      <c r="J303" s="51"/>
      <c r="K303" s="51"/>
      <c r="L303" s="51"/>
      <c r="M303" s="51"/>
      <c r="N303" s="51"/>
      <c r="O303" s="51"/>
      <c r="P303" s="52" t="str">
        <f>IF($A303="","",CHOOSE(Calc!$S$2,N(L303),N(M303),N(N303),N(O303)))</f>
        <v/>
      </c>
      <c r="Q303" s="53" t="str">
        <f>IF(OR($A303="",N(G303)=0,N(I303)=0),"",N(G303)/N(I303)*1000)</f>
        <v/>
      </c>
      <c r="R303" s="53" t="str">
        <f>IF(OR($A303="",N(G303)=0,N(J303)=0),"",N(G303)/N(J303))</f>
        <v/>
      </c>
      <c r="S303" s="53" t="str">
        <f>IF(OR($A303="",N(G303)=0,N(P303)=0),"",N(G303)/P303)</f>
        <v/>
      </c>
      <c r="T303" s="54" t="str">
        <f>IF(AND($A303="",COUNTA(B303:O303)=0),"",IF($A303="","Add the creator",IF(COUNTA(G303:O303)&gt;COUNT(G303:O303),"A number is saved as text",IF(B303="","Add the platform",IF(N(G303)=0,"Add the cost",IF(N(I303)=0,"Add impressions",IF(N(H303)&gt;N(I303),"Reach is above impressions","✓")))))))</f>
        <v/>
      </c>
    </row>
    <row r="304" spans="1:20" ht="20.100000000000001" customHeight="1">
      <c r="A304" s="49"/>
      <c r="B304" s="49"/>
      <c r="C304" s="49"/>
      <c r="D304" s="49"/>
      <c r="E304" s="50"/>
      <c r="F304" s="49"/>
      <c r="G304" s="51"/>
      <c r="H304" s="51"/>
      <c r="I304" s="51"/>
      <c r="J304" s="51"/>
      <c r="K304" s="51"/>
      <c r="L304" s="51"/>
      <c r="M304" s="51"/>
      <c r="N304" s="51"/>
      <c r="O304" s="51"/>
      <c r="P304" s="52" t="str">
        <f>IF($A304="","",CHOOSE(Calc!$S$2,N(L304),N(M304),N(N304),N(O304)))</f>
        <v/>
      </c>
      <c r="Q304" s="53" t="str">
        <f>IF(OR($A304="",N(G304)=0,N(I304)=0),"",N(G304)/N(I304)*1000)</f>
        <v/>
      </c>
      <c r="R304" s="53" t="str">
        <f>IF(OR($A304="",N(G304)=0,N(J304)=0),"",N(G304)/N(J304))</f>
        <v/>
      </c>
      <c r="S304" s="53" t="str">
        <f>IF(OR($A304="",N(G304)=0,N(P304)=0),"",N(G304)/P304)</f>
        <v/>
      </c>
      <c r="T304" s="54" t="str">
        <f>IF(AND($A304="",COUNTA(B304:O304)=0),"",IF($A304="","Add the creator",IF(COUNTA(G304:O304)&gt;COUNT(G304:O304),"A number is saved as text",IF(B304="","Add the platform",IF(N(G304)=0,"Add the cost",IF(N(I304)=0,"Add impressions",IF(N(H304)&gt;N(I304),"Reach is above impressions","✓")))))))</f>
        <v/>
      </c>
    </row>
    <row r="305" spans="1:20" ht="20.100000000000001" customHeight="1">
      <c r="A305" s="49"/>
      <c r="B305" s="49"/>
      <c r="C305" s="49"/>
      <c r="D305" s="49"/>
      <c r="E305" s="50"/>
      <c r="F305" s="49"/>
      <c r="G305" s="51"/>
      <c r="H305" s="51"/>
      <c r="I305" s="51"/>
      <c r="J305" s="51"/>
      <c r="K305" s="51"/>
      <c r="L305" s="51"/>
      <c r="M305" s="51"/>
      <c r="N305" s="51"/>
      <c r="O305" s="51"/>
      <c r="P305" s="52" t="str">
        <f>IF($A305="","",CHOOSE(Calc!$S$2,N(L305),N(M305),N(N305),N(O305)))</f>
        <v/>
      </c>
      <c r="Q305" s="53" t="str">
        <f>IF(OR($A305="",N(G305)=0,N(I305)=0),"",N(G305)/N(I305)*1000)</f>
        <v/>
      </c>
      <c r="R305" s="53" t="str">
        <f>IF(OR($A305="",N(G305)=0,N(J305)=0),"",N(G305)/N(J305))</f>
        <v/>
      </c>
      <c r="S305" s="53" t="str">
        <f>IF(OR($A305="",N(G305)=0,N(P305)=0),"",N(G305)/P305)</f>
        <v/>
      </c>
      <c r="T305" s="54" t="str">
        <f>IF(AND($A305="",COUNTA(B305:O305)=0),"",IF($A305="","Add the creator",IF(COUNTA(G305:O305)&gt;COUNT(G305:O305),"A number is saved as text",IF(B305="","Add the platform",IF(N(G305)=0,"Add the cost",IF(N(I305)=0,"Add impressions",IF(N(H305)&gt;N(I305),"Reach is above impressions","✓")))))))</f>
        <v/>
      </c>
    </row>
    <row r="306" spans="1:20" ht="20.100000000000001" customHeight="1">
      <c r="A306" s="49"/>
      <c r="B306" s="49"/>
      <c r="C306" s="49"/>
      <c r="D306" s="49"/>
      <c r="E306" s="50"/>
      <c r="F306" s="49"/>
      <c r="G306" s="51"/>
      <c r="H306" s="51"/>
      <c r="I306" s="51"/>
      <c r="J306" s="51"/>
      <c r="K306" s="51"/>
      <c r="L306" s="51"/>
      <c r="M306" s="51"/>
      <c r="N306" s="51"/>
      <c r="O306" s="51"/>
      <c r="P306" s="52" t="str">
        <f>IF($A306="","",CHOOSE(Calc!$S$2,N(L306),N(M306),N(N306),N(O306)))</f>
        <v/>
      </c>
      <c r="Q306" s="53" t="str">
        <f>IF(OR($A306="",N(G306)=0,N(I306)=0),"",N(G306)/N(I306)*1000)</f>
        <v/>
      </c>
      <c r="R306" s="53" t="str">
        <f>IF(OR($A306="",N(G306)=0,N(J306)=0),"",N(G306)/N(J306))</f>
        <v/>
      </c>
      <c r="S306" s="53" t="str">
        <f>IF(OR($A306="",N(G306)=0,N(P306)=0),"",N(G306)/P306)</f>
        <v/>
      </c>
      <c r="T306" s="54" t="str">
        <f>IF(AND($A306="",COUNTA(B306:O306)=0),"",IF($A306="","Add the creator",IF(COUNTA(G306:O306)&gt;COUNT(G306:O306),"A number is saved as text",IF(B306="","Add the platform",IF(N(G306)=0,"Add the cost",IF(N(I306)=0,"Add impressions",IF(N(H306)&gt;N(I306),"Reach is above impressions","✓")))))))</f>
        <v/>
      </c>
    </row>
    <row r="307" spans="1:20" ht="20.100000000000001" customHeight="1">
      <c r="A307" s="49"/>
      <c r="B307" s="49"/>
      <c r="C307" s="49"/>
      <c r="D307" s="49"/>
      <c r="E307" s="50"/>
      <c r="F307" s="49"/>
      <c r="G307" s="51"/>
      <c r="H307" s="51"/>
      <c r="I307" s="51"/>
      <c r="J307" s="51"/>
      <c r="K307" s="51"/>
      <c r="L307" s="51"/>
      <c r="M307" s="51"/>
      <c r="N307" s="51"/>
      <c r="O307" s="51"/>
      <c r="P307" s="52" t="str">
        <f>IF($A307="","",CHOOSE(Calc!$S$2,N(L307),N(M307),N(N307),N(O307)))</f>
        <v/>
      </c>
      <c r="Q307" s="53" t="str">
        <f>IF(OR($A307="",N(G307)=0,N(I307)=0),"",N(G307)/N(I307)*1000)</f>
        <v/>
      </c>
      <c r="R307" s="53" t="str">
        <f>IF(OR($A307="",N(G307)=0,N(J307)=0),"",N(G307)/N(J307))</f>
        <v/>
      </c>
      <c r="S307" s="53" t="str">
        <f>IF(OR($A307="",N(G307)=0,N(P307)=0),"",N(G307)/P307)</f>
        <v/>
      </c>
      <c r="T307" s="54" t="str">
        <f>IF(AND($A307="",COUNTA(B307:O307)=0),"",IF($A307="","Add the creator",IF(COUNTA(G307:O307)&gt;COUNT(G307:O307),"A number is saved as text",IF(B307="","Add the platform",IF(N(G307)=0,"Add the cost",IF(N(I307)=0,"Add impressions",IF(N(H307)&gt;N(I307),"Reach is above impressions","✓")))))))</f>
        <v/>
      </c>
    </row>
    <row r="308" spans="1:20" ht="20.100000000000001" customHeight="1">
      <c r="A308" s="49"/>
      <c r="B308" s="49"/>
      <c r="C308" s="49"/>
      <c r="D308" s="49"/>
      <c r="E308" s="50"/>
      <c r="F308" s="49"/>
      <c r="G308" s="51"/>
      <c r="H308" s="51"/>
      <c r="I308" s="51"/>
      <c r="J308" s="51"/>
      <c r="K308" s="51"/>
      <c r="L308" s="51"/>
      <c r="M308" s="51"/>
      <c r="N308" s="51"/>
      <c r="O308" s="51"/>
      <c r="P308" s="52" t="str">
        <f>IF($A308="","",CHOOSE(Calc!$S$2,N(L308),N(M308),N(N308),N(O308)))</f>
        <v/>
      </c>
      <c r="Q308" s="53" t="str">
        <f>IF(OR($A308="",N(G308)=0,N(I308)=0),"",N(G308)/N(I308)*1000)</f>
        <v/>
      </c>
      <c r="R308" s="53" t="str">
        <f>IF(OR($A308="",N(G308)=0,N(J308)=0),"",N(G308)/N(J308))</f>
        <v/>
      </c>
      <c r="S308" s="53" t="str">
        <f>IF(OR($A308="",N(G308)=0,N(P308)=0),"",N(G308)/P308)</f>
        <v/>
      </c>
      <c r="T308" s="54" t="str">
        <f>IF(AND($A308="",COUNTA(B308:O308)=0),"",IF($A308="","Add the creator",IF(COUNTA(G308:O308)&gt;COUNT(G308:O308),"A number is saved as text",IF(B308="","Add the platform",IF(N(G308)=0,"Add the cost",IF(N(I308)=0,"Add impressions",IF(N(H308)&gt;N(I308),"Reach is above impressions","✓")))))))</f>
        <v/>
      </c>
    </row>
    <row r="309" spans="1:20" ht="20.100000000000001" customHeight="1">
      <c r="A309" s="49"/>
      <c r="B309" s="49"/>
      <c r="C309" s="49"/>
      <c r="D309" s="49"/>
      <c r="E309" s="50"/>
      <c r="F309" s="49"/>
      <c r="G309" s="51"/>
      <c r="H309" s="51"/>
      <c r="I309" s="51"/>
      <c r="J309" s="51"/>
      <c r="K309" s="51"/>
      <c r="L309" s="51"/>
      <c r="M309" s="51"/>
      <c r="N309" s="51"/>
      <c r="O309" s="51"/>
      <c r="P309" s="52" t="str">
        <f>IF($A309="","",CHOOSE(Calc!$S$2,N(L309),N(M309),N(N309),N(O309)))</f>
        <v/>
      </c>
      <c r="Q309" s="53" t="str">
        <f>IF(OR($A309="",N(G309)=0,N(I309)=0),"",N(G309)/N(I309)*1000)</f>
        <v/>
      </c>
      <c r="R309" s="53" t="str">
        <f>IF(OR($A309="",N(G309)=0,N(J309)=0),"",N(G309)/N(J309))</f>
        <v/>
      </c>
      <c r="S309" s="53" t="str">
        <f>IF(OR($A309="",N(G309)=0,N(P309)=0),"",N(G309)/P309)</f>
        <v/>
      </c>
      <c r="T309" s="54" t="str">
        <f>IF(AND($A309="",COUNTA(B309:O309)=0),"",IF($A309="","Add the creator",IF(COUNTA(G309:O309)&gt;COUNT(G309:O309),"A number is saved as text",IF(B309="","Add the platform",IF(N(G309)=0,"Add the cost",IF(N(I309)=0,"Add impressions",IF(N(H309)&gt;N(I309),"Reach is above impressions","✓")))))))</f>
        <v/>
      </c>
    </row>
    <row r="310" spans="1:20" ht="20.100000000000001" customHeight="1">
      <c r="A310" s="49"/>
      <c r="B310" s="49"/>
      <c r="C310" s="49"/>
      <c r="D310" s="49"/>
      <c r="E310" s="50"/>
      <c r="F310" s="49"/>
      <c r="G310" s="51"/>
      <c r="H310" s="51"/>
      <c r="I310" s="51"/>
      <c r="J310" s="51"/>
      <c r="K310" s="51"/>
      <c r="L310" s="51"/>
      <c r="M310" s="51"/>
      <c r="N310" s="51"/>
      <c r="O310" s="51"/>
      <c r="P310" s="52" t="str">
        <f>IF($A310="","",CHOOSE(Calc!$S$2,N(L310),N(M310),N(N310),N(O310)))</f>
        <v/>
      </c>
      <c r="Q310" s="53" t="str">
        <f>IF(OR($A310="",N(G310)=0,N(I310)=0),"",N(G310)/N(I310)*1000)</f>
        <v/>
      </c>
      <c r="R310" s="53" t="str">
        <f>IF(OR($A310="",N(G310)=0,N(J310)=0),"",N(G310)/N(J310))</f>
        <v/>
      </c>
      <c r="S310" s="53" t="str">
        <f>IF(OR($A310="",N(G310)=0,N(P310)=0),"",N(G310)/P310)</f>
        <v/>
      </c>
      <c r="T310" s="54" t="str">
        <f>IF(AND($A310="",COUNTA(B310:O310)=0),"",IF($A310="","Add the creator",IF(COUNTA(G310:O310)&gt;COUNT(G310:O310),"A number is saved as text",IF(B310="","Add the platform",IF(N(G310)=0,"Add the cost",IF(N(I310)=0,"Add impressions",IF(N(H310)&gt;N(I310),"Reach is above impressions","✓")))))))</f>
        <v/>
      </c>
    </row>
    <row r="311" spans="1:20" ht="20.100000000000001" customHeight="1">
      <c r="A311" s="49"/>
      <c r="B311" s="49"/>
      <c r="C311" s="49"/>
      <c r="D311" s="49"/>
      <c r="E311" s="50"/>
      <c r="F311" s="49"/>
      <c r="G311" s="51"/>
      <c r="H311" s="51"/>
      <c r="I311" s="51"/>
      <c r="J311" s="51"/>
      <c r="K311" s="51"/>
      <c r="L311" s="51"/>
      <c r="M311" s="51"/>
      <c r="N311" s="51"/>
      <c r="O311" s="51"/>
      <c r="P311" s="52" t="str">
        <f>IF($A311="","",CHOOSE(Calc!$S$2,N(L311),N(M311),N(N311),N(O311)))</f>
        <v/>
      </c>
      <c r="Q311" s="53" t="str">
        <f>IF(OR($A311="",N(G311)=0,N(I311)=0),"",N(G311)/N(I311)*1000)</f>
        <v/>
      </c>
      <c r="R311" s="53" t="str">
        <f>IF(OR($A311="",N(G311)=0,N(J311)=0),"",N(G311)/N(J311))</f>
        <v/>
      </c>
      <c r="S311" s="53" t="str">
        <f>IF(OR($A311="",N(G311)=0,N(P311)=0),"",N(G311)/P311)</f>
        <v/>
      </c>
      <c r="T311" s="54" t="str">
        <f>IF(AND($A311="",COUNTA(B311:O311)=0),"",IF($A311="","Add the creator",IF(COUNTA(G311:O311)&gt;COUNT(G311:O311),"A number is saved as text",IF(B311="","Add the platform",IF(N(G311)=0,"Add the cost",IF(N(I311)=0,"Add impressions",IF(N(H311)&gt;N(I311),"Reach is above impressions","✓")))))))</f>
        <v/>
      </c>
    </row>
    <row r="312" spans="1:20" ht="20.100000000000001" customHeight="1">
      <c r="A312" s="49"/>
      <c r="B312" s="49"/>
      <c r="C312" s="49"/>
      <c r="D312" s="49"/>
      <c r="E312" s="50"/>
      <c r="F312" s="49"/>
      <c r="G312" s="51"/>
      <c r="H312" s="51"/>
      <c r="I312" s="51"/>
      <c r="J312" s="51"/>
      <c r="K312" s="51"/>
      <c r="L312" s="51"/>
      <c r="M312" s="51"/>
      <c r="N312" s="51"/>
      <c r="O312" s="51"/>
      <c r="P312" s="52" t="str">
        <f>IF($A312="","",CHOOSE(Calc!$S$2,N(L312),N(M312),N(N312),N(O312)))</f>
        <v/>
      </c>
      <c r="Q312" s="53" t="str">
        <f>IF(OR($A312="",N(G312)=0,N(I312)=0),"",N(G312)/N(I312)*1000)</f>
        <v/>
      </c>
      <c r="R312" s="53" t="str">
        <f>IF(OR($A312="",N(G312)=0,N(J312)=0),"",N(G312)/N(J312))</f>
        <v/>
      </c>
      <c r="S312" s="53" t="str">
        <f>IF(OR($A312="",N(G312)=0,N(P312)=0),"",N(G312)/P312)</f>
        <v/>
      </c>
      <c r="T312" s="54" t="str">
        <f>IF(AND($A312="",COUNTA(B312:O312)=0),"",IF($A312="","Add the creator",IF(COUNTA(G312:O312)&gt;COUNT(G312:O312),"A number is saved as text",IF(B312="","Add the platform",IF(N(G312)=0,"Add the cost",IF(N(I312)=0,"Add impressions",IF(N(H312)&gt;N(I312),"Reach is above impressions","✓")))))))</f>
        <v/>
      </c>
    </row>
    <row r="313" spans="1:20" ht="20.100000000000001" customHeight="1">
      <c r="A313" s="49"/>
      <c r="B313" s="49"/>
      <c r="C313" s="49"/>
      <c r="D313" s="49"/>
      <c r="E313" s="50"/>
      <c r="F313" s="49"/>
      <c r="G313" s="51"/>
      <c r="H313" s="51"/>
      <c r="I313" s="51"/>
      <c r="J313" s="51"/>
      <c r="K313" s="51"/>
      <c r="L313" s="51"/>
      <c r="M313" s="51"/>
      <c r="N313" s="51"/>
      <c r="O313" s="51"/>
      <c r="P313" s="52" t="str">
        <f>IF($A313="","",CHOOSE(Calc!$S$2,N(L313),N(M313),N(N313),N(O313)))</f>
        <v/>
      </c>
      <c r="Q313" s="53" t="str">
        <f>IF(OR($A313="",N(G313)=0,N(I313)=0),"",N(G313)/N(I313)*1000)</f>
        <v/>
      </c>
      <c r="R313" s="53" t="str">
        <f>IF(OR($A313="",N(G313)=0,N(J313)=0),"",N(G313)/N(J313))</f>
        <v/>
      </c>
      <c r="S313" s="53" t="str">
        <f>IF(OR($A313="",N(G313)=0,N(P313)=0),"",N(G313)/P313)</f>
        <v/>
      </c>
      <c r="T313" s="54" t="str">
        <f>IF(AND($A313="",COUNTA(B313:O313)=0),"",IF($A313="","Add the creator",IF(COUNTA(G313:O313)&gt;COUNT(G313:O313),"A number is saved as text",IF(B313="","Add the platform",IF(N(G313)=0,"Add the cost",IF(N(I313)=0,"Add impressions",IF(N(H313)&gt;N(I313),"Reach is above impressions","✓")))))))</f>
        <v/>
      </c>
    </row>
    <row r="314" spans="1:20" ht="20.100000000000001" customHeight="1">
      <c r="A314" s="49"/>
      <c r="B314" s="49"/>
      <c r="C314" s="49"/>
      <c r="D314" s="49"/>
      <c r="E314" s="50"/>
      <c r="F314" s="49"/>
      <c r="G314" s="51"/>
      <c r="H314" s="51"/>
      <c r="I314" s="51"/>
      <c r="J314" s="51"/>
      <c r="K314" s="51"/>
      <c r="L314" s="51"/>
      <c r="M314" s="51"/>
      <c r="N314" s="51"/>
      <c r="O314" s="51"/>
      <c r="P314" s="52" t="str">
        <f>IF($A314="","",CHOOSE(Calc!$S$2,N(L314),N(M314),N(N314),N(O314)))</f>
        <v/>
      </c>
      <c r="Q314" s="53" t="str">
        <f>IF(OR($A314="",N(G314)=0,N(I314)=0),"",N(G314)/N(I314)*1000)</f>
        <v/>
      </c>
      <c r="R314" s="53" t="str">
        <f>IF(OR($A314="",N(G314)=0,N(J314)=0),"",N(G314)/N(J314))</f>
        <v/>
      </c>
      <c r="S314" s="53" t="str">
        <f>IF(OR($A314="",N(G314)=0,N(P314)=0),"",N(G314)/P314)</f>
        <v/>
      </c>
      <c r="T314" s="54" t="str">
        <f>IF(AND($A314="",COUNTA(B314:O314)=0),"",IF($A314="","Add the creator",IF(COUNTA(G314:O314)&gt;COUNT(G314:O314),"A number is saved as text",IF(B314="","Add the platform",IF(N(G314)=0,"Add the cost",IF(N(I314)=0,"Add impressions",IF(N(H314)&gt;N(I314),"Reach is above impressions","✓")))))))</f>
        <v/>
      </c>
    </row>
    <row r="315" spans="1:20" ht="20.100000000000001" customHeight="1">
      <c r="A315" s="49"/>
      <c r="B315" s="49"/>
      <c r="C315" s="49"/>
      <c r="D315" s="49"/>
      <c r="E315" s="50"/>
      <c r="F315" s="49"/>
      <c r="G315" s="51"/>
      <c r="H315" s="51"/>
      <c r="I315" s="51"/>
      <c r="J315" s="51"/>
      <c r="K315" s="51"/>
      <c r="L315" s="51"/>
      <c r="M315" s="51"/>
      <c r="N315" s="51"/>
      <c r="O315" s="51"/>
      <c r="P315" s="52" t="str">
        <f>IF($A315="","",CHOOSE(Calc!$S$2,N(L315),N(M315),N(N315),N(O315)))</f>
        <v/>
      </c>
      <c r="Q315" s="53" t="str">
        <f>IF(OR($A315="",N(G315)=0,N(I315)=0),"",N(G315)/N(I315)*1000)</f>
        <v/>
      </c>
      <c r="R315" s="53" t="str">
        <f>IF(OR($A315="",N(G315)=0,N(J315)=0),"",N(G315)/N(J315))</f>
        <v/>
      </c>
      <c r="S315" s="53" t="str">
        <f>IF(OR($A315="",N(G315)=0,N(P315)=0),"",N(G315)/P315)</f>
        <v/>
      </c>
      <c r="T315" s="54" t="str">
        <f>IF(AND($A315="",COUNTA(B315:O315)=0),"",IF($A315="","Add the creator",IF(COUNTA(G315:O315)&gt;COUNT(G315:O315),"A number is saved as text",IF(B315="","Add the platform",IF(N(G315)=0,"Add the cost",IF(N(I315)=0,"Add impressions",IF(N(H315)&gt;N(I315),"Reach is above impressions","✓")))))))</f>
        <v/>
      </c>
    </row>
    <row r="316" spans="1:20" ht="20.100000000000001" customHeight="1">
      <c r="A316" s="49"/>
      <c r="B316" s="49"/>
      <c r="C316" s="49"/>
      <c r="D316" s="49"/>
      <c r="E316" s="50"/>
      <c r="F316" s="49"/>
      <c r="G316" s="51"/>
      <c r="H316" s="51"/>
      <c r="I316" s="51"/>
      <c r="J316" s="51"/>
      <c r="K316" s="51"/>
      <c r="L316" s="51"/>
      <c r="M316" s="51"/>
      <c r="N316" s="51"/>
      <c r="O316" s="51"/>
      <c r="P316" s="52" t="str">
        <f>IF($A316="","",CHOOSE(Calc!$S$2,N(L316),N(M316),N(N316),N(O316)))</f>
        <v/>
      </c>
      <c r="Q316" s="53" t="str">
        <f>IF(OR($A316="",N(G316)=0,N(I316)=0),"",N(G316)/N(I316)*1000)</f>
        <v/>
      </c>
      <c r="R316" s="53" t="str">
        <f>IF(OR($A316="",N(G316)=0,N(J316)=0),"",N(G316)/N(J316))</f>
        <v/>
      </c>
      <c r="S316" s="53" t="str">
        <f>IF(OR($A316="",N(G316)=0,N(P316)=0),"",N(G316)/P316)</f>
        <v/>
      </c>
      <c r="T316" s="54" t="str">
        <f>IF(AND($A316="",COUNTA(B316:O316)=0),"",IF($A316="","Add the creator",IF(COUNTA(G316:O316)&gt;COUNT(G316:O316),"A number is saved as text",IF(B316="","Add the platform",IF(N(G316)=0,"Add the cost",IF(N(I316)=0,"Add impressions",IF(N(H316)&gt;N(I316),"Reach is above impressions","✓")))))))</f>
        <v/>
      </c>
    </row>
    <row r="317" spans="1:20" ht="20.100000000000001" customHeight="1">
      <c r="A317" s="49"/>
      <c r="B317" s="49"/>
      <c r="C317" s="49"/>
      <c r="D317" s="49"/>
      <c r="E317" s="50"/>
      <c r="F317" s="49"/>
      <c r="G317" s="51"/>
      <c r="H317" s="51"/>
      <c r="I317" s="51"/>
      <c r="J317" s="51"/>
      <c r="K317" s="51"/>
      <c r="L317" s="51"/>
      <c r="M317" s="51"/>
      <c r="N317" s="51"/>
      <c r="O317" s="51"/>
      <c r="P317" s="52" t="str">
        <f>IF($A317="","",CHOOSE(Calc!$S$2,N(L317),N(M317),N(N317),N(O317)))</f>
        <v/>
      </c>
      <c r="Q317" s="53" t="str">
        <f>IF(OR($A317="",N(G317)=0,N(I317)=0),"",N(G317)/N(I317)*1000)</f>
        <v/>
      </c>
      <c r="R317" s="53" t="str">
        <f>IF(OR($A317="",N(G317)=0,N(J317)=0),"",N(G317)/N(J317))</f>
        <v/>
      </c>
      <c r="S317" s="53" t="str">
        <f>IF(OR($A317="",N(G317)=0,N(P317)=0),"",N(G317)/P317)</f>
        <v/>
      </c>
      <c r="T317" s="54" t="str">
        <f>IF(AND($A317="",COUNTA(B317:O317)=0),"",IF($A317="","Add the creator",IF(COUNTA(G317:O317)&gt;COUNT(G317:O317),"A number is saved as text",IF(B317="","Add the platform",IF(N(G317)=0,"Add the cost",IF(N(I317)=0,"Add impressions",IF(N(H317)&gt;N(I317),"Reach is above impressions","✓")))))))</f>
        <v/>
      </c>
    </row>
    <row r="318" spans="1:20" ht="20.100000000000001" customHeight="1">
      <c r="A318" s="49"/>
      <c r="B318" s="49"/>
      <c r="C318" s="49"/>
      <c r="D318" s="49"/>
      <c r="E318" s="50"/>
      <c r="F318" s="49"/>
      <c r="G318" s="51"/>
      <c r="H318" s="51"/>
      <c r="I318" s="51"/>
      <c r="J318" s="51"/>
      <c r="K318" s="51"/>
      <c r="L318" s="51"/>
      <c r="M318" s="51"/>
      <c r="N318" s="51"/>
      <c r="O318" s="51"/>
      <c r="P318" s="52" t="str">
        <f>IF($A318="","",CHOOSE(Calc!$S$2,N(L318),N(M318),N(N318),N(O318)))</f>
        <v/>
      </c>
      <c r="Q318" s="53" t="str">
        <f>IF(OR($A318="",N(G318)=0,N(I318)=0),"",N(G318)/N(I318)*1000)</f>
        <v/>
      </c>
      <c r="R318" s="53" t="str">
        <f>IF(OR($A318="",N(G318)=0,N(J318)=0),"",N(G318)/N(J318))</f>
        <v/>
      </c>
      <c r="S318" s="53" t="str">
        <f>IF(OR($A318="",N(G318)=0,N(P318)=0),"",N(G318)/P318)</f>
        <v/>
      </c>
      <c r="T318" s="54" t="str">
        <f>IF(AND($A318="",COUNTA(B318:O318)=0),"",IF($A318="","Add the creator",IF(COUNTA(G318:O318)&gt;COUNT(G318:O318),"A number is saved as text",IF(B318="","Add the platform",IF(N(G318)=0,"Add the cost",IF(N(I318)=0,"Add impressions",IF(N(H318)&gt;N(I318),"Reach is above impressions","✓")))))))</f>
        <v/>
      </c>
    </row>
    <row r="319" spans="1:20" ht="20.100000000000001" customHeight="1">
      <c r="A319" s="49"/>
      <c r="B319" s="49"/>
      <c r="C319" s="49"/>
      <c r="D319" s="49"/>
      <c r="E319" s="50"/>
      <c r="F319" s="49"/>
      <c r="G319" s="51"/>
      <c r="H319" s="51"/>
      <c r="I319" s="51"/>
      <c r="J319" s="51"/>
      <c r="K319" s="51"/>
      <c r="L319" s="51"/>
      <c r="M319" s="51"/>
      <c r="N319" s="51"/>
      <c r="O319" s="51"/>
      <c r="P319" s="52" t="str">
        <f>IF($A319="","",CHOOSE(Calc!$S$2,N(L319),N(M319),N(N319),N(O319)))</f>
        <v/>
      </c>
      <c r="Q319" s="53" t="str">
        <f>IF(OR($A319="",N(G319)=0,N(I319)=0),"",N(G319)/N(I319)*1000)</f>
        <v/>
      </c>
      <c r="R319" s="53" t="str">
        <f>IF(OR($A319="",N(G319)=0,N(J319)=0),"",N(G319)/N(J319))</f>
        <v/>
      </c>
      <c r="S319" s="53" t="str">
        <f>IF(OR($A319="",N(G319)=0,N(P319)=0),"",N(G319)/P319)</f>
        <v/>
      </c>
      <c r="T319" s="54" t="str">
        <f>IF(AND($A319="",COUNTA(B319:O319)=0),"",IF($A319="","Add the creator",IF(COUNTA(G319:O319)&gt;COUNT(G319:O319),"A number is saved as text",IF(B319="","Add the platform",IF(N(G319)=0,"Add the cost",IF(N(I319)=0,"Add impressions",IF(N(H319)&gt;N(I319),"Reach is above impressions","✓")))))))</f>
        <v/>
      </c>
    </row>
    <row r="320" spans="1:20" ht="20.100000000000001" customHeight="1">
      <c r="A320" s="49"/>
      <c r="B320" s="49"/>
      <c r="C320" s="49"/>
      <c r="D320" s="49"/>
      <c r="E320" s="50"/>
      <c r="F320" s="49"/>
      <c r="G320" s="51"/>
      <c r="H320" s="51"/>
      <c r="I320" s="51"/>
      <c r="J320" s="51"/>
      <c r="K320" s="51"/>
      <c r="L320" s="51"/>
      <c r="M320" s="51"/>
      <c r="N320" s="51"/>
      <c r="O320" s="51"/>
      <c r="P320" s="52" t="str">
        <f>IF($A320="","",CHOOSE(Calc!$S$2,N(L320),N(M320),N(N320),N(O320)))</f>
        <v/>
      </c>
      <c r="Q320" s="53" t="str">
        <f>IF(OR($A320="",N(G320)=0,N(I320)=0),"",N(G320)/N(I320)*1000)</f>
        <v/>
      </c>
      <c r="R320" s="53" t="str">
        <f>IF(OR($A320="",N(G320)=0,N(J320)=0),"",N(G320)/N(J320))</f>
        <v/>
      </c>
      <c r="S320" s="53" t="str">
        <f>IF(OR($A320="",N(G320)=0,N(P320)=0),"",N(G320)/P320)</f>
        <v/>
      </c>
      <c r="T320" s="54" t="str">
        <f>IF(AND($A320="",COUNTA(B320:O320)=0),"",IF($A320="","Add the creator",IF(COUNTA(G320:O320)&gt;COUNT(G320:O320),"A number is saved as text",IF(B320="","Add the platform",IF(N(G320)=0,"Add the cost",IF(N(I320)=0,"Add impressions",IF(N(H320)&gt;N(I320),"Reach is above impressions","✓")))))))</f>
        <v/>
      </c>
    </row>
    <row r="321" spans="1:20" ht="20.100000000000001" customHeight="1">
      <c r="A321" s="49"/>
      <c r="B321" s="49"/>
      <c r="C321" s="49"/>
      <c r="D321" s="49"/>
      <c r="E321" s="50"/>
      <c r="F321" s="49"/>
      <c r="G321" s="51"/>
      <c r="H321" s="51"/>
      <c r="I321" s="51"/>
      <c r="J321" s="51"/>
      <c r="K321" s="51"/>
      <c r="L321" s="51"/>
      <c r="M321" s="51"/>
      <c r="N321" s="51"/>
      <c r="O321" s="51"/>
      <c r="P321" s="52" t="str">
        <f>IF($A321="","",CHOOSE(Calc!$S$2,N(L321),N(M321),N(N321),N(O321)))</f>
        <v/>
      </c>
      <c r="Q321" s="53" t="str">
        <f>IF(OR($A321="",N(G321)=0,N(I321)=0),"",N(G321)/N(I321)*1000)</f>
        <v/>
      </c>
      <c r="R321" s="53" t="str">
        <f>IF(OR($A321="",N(G321)=0,N(J321)=0),"",N(G321)/N(J321))</f>
        <v/>
      </c>
      <c r="S321" s="53" t="str">
        <f>IF(OR($A321="",N(G321)=0,N(P321)=0),"",N(G321)/P321)</f>
        <v/>
      </c>
      <c r="T321" s="54" t="str">
        <f>IF(AND($A321="",COUNTA(B321:O321)=0),"",IF($A321="","Add the creator",IF(COUNTA(G321:O321)&gt;COUNT(G321:O321),"A number is saved as text",IF(B321="","Add the platform",IF(N(G321)=0,"Add the cost",IF(N(I321)=0,"Add impressions",IF(N(H321)&gt;N(I321),"Reach is above impressions","✓")))))))</f>
        <v/>
      </c>
    </row>
    <row r="322" spans="1:20" ht="20.100000000000001" customHeight="1">
      <c r="A322" s="49"/>
      <c r="B322" s="49"/>
      <c r="C322" s="49"/>
      <c r="D322" s="49"/>
      <c r="E322" s="50"/>
      <c r="F322" s="49"/>
      <c r="G322" s="51"/>
      <c r="H322" s="51"/>
      <c r="I322" s="51"/>
      <c r="J322" s="51"/>
      <c r="K322" s="51"/>
      <c r="L322" s="51"/>
      <c r="M322" s="51"/>
      <c r="N322" s="51"/>
      <c r="O322" s="51"/>
      <c r="P322" s="52" t="str">
        <f>IF($A322="","",CHOOSE(Calc!$S$2,N(L322),N(M322),N(N322),N(O322)))</f>
        <v/>
      </c>
      <c r="Q322" s="53" t="str">
        <f>IF(OR($A322="",N(G322)=0,N(I322)=0),"",N(G322)/N(I322)*1000)</f>
        <v/>
      </c>
      <c r="R322" s="53" t="str">
        <f>IF(OR($A322="",N(G322)=0,N(J322)=0),"",N(G322)/N(J322))</f>
        <v/>
      </c>
      <c r="S322" s="53" t="str">
        <f>IF(OR($A322="",N(G322)=0,N(P322)=0),"",N(G322)/P322)</f>
        <v/>
      </c>
      <c r="T322" s="54" t="str">
        <f>IF(AND($A322="",COUNTA(B322:O322)=0),"",IF($A322="","Add the creator",IF(COUNTA(G322:O322)&gt;COUNT(G322:O322),"A number is saved as text",IF(B322="","Add the platform",IF(N(G322)=0,"Add the cost",IF(N(I322)=0,"Add impressions",IF(N(H322)&gt;N(I322),"Reach is above impressions","✓")))))))</f>
        <v/>
      </c>
    </row>
    <row r="323" spans="1:20" ht="20.100000000000001" customHeight="1">
      <c r="A323" s="49"/>
      <c r="B323" s="49"/>
      <c r="C323" s="49"/>
      <c r="D323" s="49"/>
      <c r="E323" s="50"/>
      <c r="F323" s="49"/>
      <c r="G323" s="51"/>
      <c r="H323" s="51"/>
      <c r="I323" s="51"/>
      <c r="J323" s="51"/>
      <c r="K323" s="51"/>
      <c r="L323" s="51"/>
      <c r="M323" s="51"/>
      <c r="N323" s="51"/>
      <c r="O323" s="51"/>
      <c r="P323" s="52" t="str">
        <f>IF($A323="","",CHOOSE(Calc!$S$2,N(L323),N(M323),N(N323),N(O323)))</f>
        <v/>
      </c>
      <c r="Q323" s="53" t="str">
        <f>IF(OR($A323="",N(G323)=0,N(I323)=0),"",N(G323)/N(I323)*1000)</f>
        <v/>
      </c>
      <c r="R323" s="53" t="str">
        <f>IF(OR($A323="",N(G323)=0,N(J323)=0),"",N(G323)/N(J323))</f>
        <v/>
      </c>
      <c r="S323" s="53" t="str">
        <f>IF(OR($A323="",N(G323)=0,N(P323)=0),"",N(G323)/P323)</f>
        <v/>
      </c>
      <c r="T323" s="54" t="str">
        <f>IF(AND($A323="",COUNTA(B323:O323)=0),"",IF($A323="","Add the creator",IF(COUNTA(G323:O323)&gt;COUNT(G323:O323),"A number is saved as text",IF(B323="","Add the platform",IF(N(G323)=0,"Add the cost",IF(N(I323)=0,"Add impressions",IF(N(H323)&gt;N(I323),"Reach is above impressions","✓")))))))</f>
        <v/>
      </c>
    </row>
    <row r="324" spans="1:20" ht="20.100000000000001" customHeight="1">
      <c r="A324" s="49"/>
      <c r="B324" s="49"/>
      <c r="C324" s="49"/>
      <c r="D324" s="49"/>
      <c r="E324" s="50"/>
      <c r="F324" s="49"/>
      <c r="G324" s="51"/>
      <c r="H324" s="51"/>
      <c r="I324" s="51"/>
      <c r="J324" s="51"/>
      <c r="K324" s="51"/>
      <c r="L324" s="51"/>
      <c r="M324" s="51"/>
      <c r="N324" s="51"/>
      <c r="O324" s="51"/>
      <c r="P324" s="52" t="str">
        <f>IF($A324="","",CHOOSE(Calc!$S$2,N(L324),N(M324),N(N324),N(O324)))</f>
        <v/>
      </c>
      <c r="Q324" s="53" t="str">
        <f>IF(OR($A324="",N(G324)=0,N(I324)=0),"",N(G324)/N(I324)*1000)</f>
        <v/>
      </c>
      <c r="R324" s="53" t="str">
        <f>IF(OR($A324="",N(G324)=0,N(J324)=0),"",N(G324)/N(J324))</f>
        <v/>
      </c>
      <c r="S324" s="53" t="str">
        <f>IF(OR($A324="",N(G324)=0,N(P324)=0),"",N(G324)/P324)</f>
        <v/>
      </c>
      <c r="T324" s="54" t="str">
        <f>IF(AND($A324="",COUNTA(B324:O324)=0),"",IF($A324="","Add the creator",IF(COUNTA(G324:O324)&gt;COUNT(G324:O324),"A number is saved as text",IF(B324="","Add the platform",IF(N(G324)=0,"Add the cost",IF(N(I324)=0,"Add impressions",IF(N(H324)&gt;N(I324),"Reach is above impressions","✓")))))))</f>
        <v/>
      </c>
    </row>
    <row r="325" spans="1:20" ht="20.100000000000001" customHeight="1">
      <c r="A325" s="49"/>
      <c r="B325" s="49"/>
      <c r="C325" s="49"/>
      <c r="D325" s="49"/>
      <c r="E325" s="50"/>
      <c r="F325" s="49"/>
      <c r="G325" s="51"/>
      <c r="H325" s="51"/>
      <c r="I325" s="51"/>
      <c r="J325" s="51"/>
      <c r="K325" s="51"/>
      <c r="L325" s="51"/>
      <c r="M325" s="51"/>
      <c r="N325" s="51"/>
      <c r="O325" s="51"/>
      <c r="P325" s="52" t="str">
        <f>IF($A325="","",CHOOSE(Calc!$S$2,N(L325),N(M325),N(N325),N(O325)))</f>
        <v/>
      </c>
      <c r="Q325" s="53" t="str">
        <f>IF(OR($A325="",N(G325)=0,N(I325)=0),"",N(G325)/N(I325)*1000)</f>
        <v/>
      </c>
      <c r="R325" s="53" t="str">
        <f>IF(OR($A325="",N(G325)=0,N(J325)=0),"",N(G325)/N(J325))</f>
        <v/>
      </c>
      <c r="S325" s="53" t="str">
        <f>IF(OR($A325="",N(G325)=0,N(P325)=0),"",N(G325)/P325)</f>
        <v/>
      </c>
      <c r="T325" s="54" t="str">
        <f>IF(AND($A325="",COUNTA(B325:O325)=0),"",IF($A325="","Add the creator",IF(COUNTA(G325:O325)&gt;COUNT(G325:O325),"A number is saved as text",IF(B325="","Add the platform",IF(N(G325)=0,"Add the cost",IF(N(I325)=0,"Add impressions",IF(N(H325)&gt;N(I325),"Reach is above impressions","✓")))))))</f>
        <v/>
      </c>
    </row>
    <row r="326" spans="1:20" ht="20.100000000000001" customHeight="1">
      <c r="A326" s="49"/>
      <c r="B326" s="49"/>
      <c r="C326" s="49"/>
      <c r="D326" s="49"/>
      <c r="E326" s="50"/>
      <c r="F326" s="49"/>
      <c r="G326" s="51"/>
      <c r="H326" s="51"/>
      <c r="I326" s="51"/>
      <c r="J326" s="51"/>
      <c r="K326" s="51"/>
      <c r="L326" s="51"/>
      <c r="M326" s="51"/>
      <c r="N326" s="51"/>
      <c r="O326" s="51"/>
      <c r="P326" s="52" t="str">
        <f>IF($A326="","",CHOOSE(Calc!$S$2,N(L326),N(M326),N(N326),N(O326)))</f>
        <v/>
      </c>
      <c r="Q326" s="53" t="str">
        <f>IF(OR($A326="",N(G326)=0,N(I326)=0),"",N(G326)/N(I326)*1000)</f>
        <v/>
      </c>
      <c r="R326" s="53" t="str">
        <f>IF(OR($A326="",N(G326)=0,N(J326)=0),"",N(G326)/N(J326))</f>
        <v/>
      </c>
      <c r="S326" s="53" t="str">
        <f>IF(OR($A326="",N(G326)=0,N(P326)=0),"",N(G326)/P326)</f>
        <v/>
      </c>
      <c r="T326" s="54" t="str">
        <f>IF(AND($A326="",COUNTA(B326:O326)=0),"",IF($A326="","Add the creator",IF(COUNTA(G326:O326)&gt;COUNT(G326:O326),"A number is saved as text",IF(B326="","Add the platform",IF(N(G326)=0,"Add the cost",IF(N(I326)=0,"Add impressions",IF(N(H326)&gt;N(I326),"Reach is above impressions","✓")))))))</f>
        <v/>
      </c>
    </row>
    <row r="327" spans="1:20" ht="20.100000000000001" customHeight="1">
      <c r="A327" s="49"/>
      <c r="B327" s="49"/>
      <c r="C327" s="49"/>
      <c r="D327" s="49"/>
      <c r="E327" s="50"/>
      <c r="F327" s="49"/>
      <c r="G327" s="51"/>
      <c r="H327" s="51"/>
      <c r="I327" s="51"/>
      <c r="J327" s="51"/>
      <c r="K327" s="51"/>
      <c r="L327" s="51"/>
      <c r="M327" s="51"/>
      <c r="N327" s="51"/>
      <c r="O327" s="51"/>
      <c r="P327" s="52" t="str">
        <f>IF($A327="","",CHOOSE(Calc!$S$2,N(L327),N(M327),N(N327),N(O327)))</f>
        <v/>
      </c>
      <c r="Q327" s="53" t="str">
        <f>IF(OR($A327="",N(G327)=0,N(I327)=0),"",N(G327)/N(I327)*1000)</f>
        <v/>
      </c>
      <c r="R327" s="53" t="str">
        <f>IF(OR($A327="",N(G327)=0,N(J327)=0),"",N(G327)/N(J327))</f>
        <v/>
      </c>
      <c r="S327" s="53" t="str">
        <f>IF(OR($A327="",N(G327)=0,N(P327)=0),"",N(G327)/P327)</f>
        <v/>
      </c>
      <c r="T327" s="54" t="str">
        <f>IF(AND($A327="",COUNTA(B327:O327)=0),"",IF($A327="","Add the creator",IF(COUNTA(G327:O327)&gt;COUNT(G327:O327),"A number is saved as text",IF(B327="","Add the platform",IF(N(G327)=0,"Add the cost",IF(N(I327)=0,"Add impressions",IF(N(H327)&gt;N(I327),"Reach is above impressions","✓")))))))</f>
        <v/>
      </c>
    </row>
    <row r="328" spans="1:20" ht="20.100000000000001" customHeight="1">
      <c r="A328" s="49"/>
      <c r="B328" s="49"/>
      <c r="C328" s="49"/>
      <c r="D328" s="49"/>
      <c r="E328" s="50"/>
      <c r="F328" s="49"/>
      <c r="G328" s="51"/>
      <c r="H328" s="51"/>
      <c r="I328" s="51"/>
      <c r="J328" s="51"/>
      <c r="K328" s="51"/>
      <c r="L328" s="51"/>
      <c r="M328" s="51"/>
      <c r="N328" s="51"/>
      <c r="O328" s="51"/>
      <c r="P328" s="52" t="str">
        <f>IF($A328="","",CHOOSE(Calc!$S$2,N(L328),N(M328),N(N328),N(O328)))</f>
        <v/>
      </c>
      <c r="Q328" s="53" t="str">
        <f>IF(OR($A328="",N(G328)=0,N(I328)=0),"",N(G328)/N(I328)*1000)</f>
        <v/>
      </c>
      <c r="R328" s="53" t="str">
        <f>IF(OR($A328="",N(G328)=0,N(J328)=0),"",N(G328)/N(J328))</f>
        <v/>
      </c>
      <c r="S328" s="53" t="str">
        <f>IF(OR($A328="",N(G328)=0,N(P328)=0),"",N(G328)/P328)</f>
        <v/>
      </c>
      <c r="T328" s="54" t="str">
        <f>IF(AND($A328="",COUNTA(B328:O328)=0),"",IF($A328="","Add the creator",IF(COUNTA(G328:O328)&gt;COUNT(G328:O328),"A number is saved as text",IF(B328="","Add the platform",IF(N(G328)=0,"Add the cost",IF(N(I328)=0,"Add impressions",IF(N(H328)&gt;N(I328),"Reach is above impressions","✓")))))))</f>
        <v/>
      </c>
    </row>
    <row r="329" spans="1:20" ht="20.100000000000001" customHeight="1">
      <c r="A329" s="49"/>
      <c r="B329" s="49"/>
      <c r="C329" s="49"/>
      <c r="D329" s="49"/>
      <c r="E329" s="50"/>
      <c r="F329" s="49"/>
      <c r="G329" s="51"/>
      <c r="H329" s="51"/>
      <c r="I329" s="51"/>
      <c r="J329" s="51"/>
      <c r="K329" s="51"/>
      <c r="L329" s="51"/>
      <c r="M329" s="51"/>
      <c r="N329" s="51"/>
      <c r="O329" s="51"/>
      <c r="P329" s="52" t="str">
        <f>IF($A329="","",CHOOSE(Calc!$S$2,N(L329),N(M329),N(N329),N(O329)))</f>
        <v/>
      </c>
      <c r="Q329" s="53" t="str">
        <f>IF(OR($A329="",N(G329)=0,N(I329)=0),"",N(G329)/N(I329)*1000)</f>
        <v/>
      </c>
      <c r="R329" s="53" t="str">
        <f>IF(OR($A329="",N(G329)=0,N(J329)=0),"",N(G329)/N(J329))</f>
        <v/>
      </c>
      <c r="S329" s="53" t="str">
        <f>IF(OR($A329="",N(G329)=0,N(P329)=0),"",N(G329)/P329)</f>
        <v/>
      </c>
      <c r="T329" s="54" t="str">
        <f>IF(AND($A329="",COUNTA(B329:O329)=0),"",IF($A329="","Add the creator",IF(COUNTA(G329:O329)&gt;COUNT(G329:O329),"A number is saved as text",IF(B329="","Add the platform",IF(N(G329)=0,"Add the cost",IF(N(I329)=0,"Add impressions",IF(N(H329)&gt;N(I329),"Reach is above impressions","✓")))))))</f>
        <v/>
      </c>
    </row>
    <row r="330" spans="1:20" ht="20.100000000000001" customHeight="1">
      <c r="A330" s="49"/>
      <c r="B330" s="49"/>
      <c r="C330" s="49"/>
      <c r="D330" s="49"/>
      <c r="E330" s="50"/>
      <c r="F330" s="49"/>
      <c r="G330" s="51"/>
      <c r="H330" s="51"/>
      <c r="I330" s="51"/>
      <c r="J330" s="51"/>
      <c r="K330" s="51"/>
      <c r="L330" s="51"/>
      <c r="M330" s="51"/>
      <c r="N330" s="51"/>
      <c r="O330" s="51"/>
      <c r="P330" s="52" t="str">
        <f>IF($A330="","",CHOOSE(Calc!$S$2,N(L330),N(M330),N(N330),N(O330)))</f>
        <v/>
      </c>
      <c r="Q330" s="53" t="str">
        <f>IF(OR($A330="",N(G330)=0,N(I330)=0),"",N(G330)/N(I330)*1000)</f>
        <v/>
      </c>
      <c r="R330" s="53" t="str">
        <f>IF(OR($A330="",N(G330)=0,N(J330)=0),"",N(G330)/N(J330))</f>
        <v/>
      </c>
      <c r="S330" s="53" t="str">
        <f>IF(OR($A330="",N(G330)=0,N(P330)=0),"",N(G330)/P330)</f>
        <v/>
      </c>
      <c r="T330" s="54" t="str">
        <f>IF(AND($A330="",COUNTA(B330:O330)=0),"",IF($A330="","Add the creator",IF(COUNTA(G330:O330)&gt;COUNT(G330:O330),"A number is saved as text",IF(B330="","Add the platform",IF(N(G330)=0,"Add the cost",IF(N(I330)=0,"Add impressions",IF(N(H330)&gt;N(I330),"Reach is above impressions","✓")))))))</f>
        <v/>
      </c>
    </row>
    <row r="331" spans="1:20" ht="20.100000000000001" customHeight="1">
      <c r="A331" s="49"/>
      <c r="B331" s="49"/>
      <c r="C331" s="49"/>
      <c r="D331" s="49"/>
      <c r="E331" s="50"/>
      <c r="F331" s="49"/>
      <c r="G331" s="51"/>
      <c r="H331" s="51"/>
      <c r="I331" s="51"/>
      <c r="J331" s="51"/>
      <c r="K331" s="51"/>
      <c r="L331" s="51"/>
      <c r="M331" s="51"/>
      <c r="N331" s="51"/>
      <c r="O331" s="51"/>
      <c r="P331" s="52" t="str">
        <f>IF($A331="","",CHOOSE(Calc!$S$2,N(L331),N(M331),N(N331),N(O331)))</f>
        <v/>
      </c>
      <c r="Q331" s="53" t="str">
        <f>IF(OR($A331="",N(G331)=0,N(I331)=0),"",N(G331)/N(I331)*1000)</f>
        <v/>
      </c>
      <c r="R331" s="53" t="str">
        <f>IF(OR($A331="",N(G331)=0,N(J331)=0),"",N(G331)/N(J331))</f>
        <v/>
      </c>
      <c r="S331" s="53" t="str">
        <f>IF(OR($A331="",N(G331)=0,N(P331)=0),"",N(G331)/P331)</f>
        <v/>
      </c>
      <c r="T331" s="54" t="str">
        <f>IF(AND($A331="",COUNTA(B331:O331)=0),"",IF($A331="","Add the creator",IF(COUNTA(G331:O331)&gt;COUNT(G331:O331),"A number is saved as text",IF(B331="","Add the platform",IF(N(G331)=0,"Add the cost",IF(N(I331)=0,"Add impressions",IF(N(H331)&gt;N(I331),"Reach is above impressions","✓")))))))</f>
        <v/>
      </c>
    </row>
    <row r="332" spans="1:20" ht="20.100000000000001" customHeight="1">
      <c r="A332" s="49"/>
      <c r="B332" s="49"/>
      <c r="C332" s="49"/>
      <c r="D332" s="49"/>
      <c r="E332" s="50"/>
      <c r="F332" s="49"/>
      <c r="G332" s="51"/>
      <c r="H332" s="51"/>
      <c r="I332" s="51"/>
      <c r="J332" s="51"/>
      <c r="K332" s="51"/>
      <c r="L332" s="51"/>
      <c r="M332" s="51"/>
      <c r="N332" s="51"/>
      <c r="O332" s="51"/>
      <c r="P332" s="52" t="str">
        <f>IF($A332="","",CHOOSE(Calc!$S$2,N(L332),N(M332),N(N332),N(O332)))</f>
        <v/>
      </c>
      <c r="Q332" s="53" t="str">
        <f>IF(OR($A332="",N(G332)=0,N(I332)=0),"",N(G332)/N(I332)*1000)</f>
        <v/>
      </c>
      <c r="R332" s="53" t="str">
        <f>IF(OR($A332="",N(G332)=0,N(J332)=0),"",N(G332)/N(J332))</f>
        <v/>
      </c>
      <c r="S332" s="53" t="str">
        <f>IF(OR($A332="",N(G332)=0,N(P332)=0),"",N(G332)/P332)</f>
        <v/>
      </c>
      <c r="T332" s="54" t="str">
        <f>IF(AND($A332="",COUNTA(B332:O332)=0),"",IF($A332="","Add the creator",IF(COUNTA(G332:O332)&gt;COUNT(G332:O332),"A number is saved as text",IF(B332="","Add the platform",IF(N(G332)=0,"Add the cost",IF(N(I332)=0,"Add impressions",IF(N(H332)&gt;N(I332),"Reach is above impressions","✓")))))))</f>
        <v/>
      </c>
    </row>
    <row r="333" spans="1:20" ht="20.100000000000001" customHeight="1">
      <c r="A333" s="49"/>
      <c r="B333" s="49"/>
      <c r="C333" s="49"/>
      <c r="D333" s="49"/>
      <c r="E333" s="50"/>
      <c r="F333" s="49"/>
      <c r="G333" s="51"/>
      <c r="H333" s="51"/>
      <c r="I333" s="51"/>
      <c r="J333" s="51"/>
      <c r="K333" s="51"/>
      <c r="L333" s="51"/>
      <c r="M333" s="51"/>
      <c r="N333" s="51"/>
      <c r="O333" s="51"/>
      <c r="P333" s="52" t="str">
        <f>IF($A333="","",CHOOSE(Calc!$S$2,N(L333),N(M333),N(N333),N(O333)))</f>
        <v/>
      </c>
      <c r="Q333" s="53" t="str">
        <f>IF(OR($A333="",N(G333)=0,N(I333)=0),"",N(G333)/N(I333)*1000)</f>
        <v/>
      </c>
      <c r="R333" s="53" t="str">
        <f>IF(OR($A333="",N(G333)=0,N(J333)=0),"",N(G333)/N(J333))</f>
        <v/>
      </c>
      <c r="S333" s="53" t="str">
        <f>IF(OR($A333="",N(G333)=0,N(P333)=0),"",N(G333)/P333)</f>
        <v/>
      </c>
      <c r="T333" s="54" t="str">
        <f>IF(AND($A333="",COUNTA(B333:O333)=0),"",IF($A333="","Add the creator",IF(COUNTA(G333:O333)&gt;COUNT(G333:O333),"A number is saved as text",IF(B333="","Add the platform",IF(N(G333)=0,"Add the cost",IF(N(I333)=0,"Add impressions",IF(N(H333)&gt;N(I333),"Reach is above impressions","✓")))))))</f>
        <v/>
      </c>
    </row>
    <row r="334" spans="1:20" ht="20.100000000000001" customHeight="1">
      <c r="A334" s="49"/>
      <c r="B334" s="49"/>
      <c r="C334" s="49"/>
      <c r="D334" s="49"/>
      <c r="E334" s="50"/>
      <c r="F334" s="49"/>
      <c r="G334" s="51"/>
      <c r="H334" s="51"/>
      <c r="I334" s="51"/>
      <c r="J334" s="51"/>
      <c r="K334" s="51"/>
      <c r="L334" s="51"/>
      <c r="M334" s="51"/>
      <c r="N334" s="51"/>
      <c r="O334" s="51"/>
      <c r="P334" s="52" t="str">
        <f>IF($A334="","",CHOOSE(Calc!$S$2,N(L334),N(M334),N(N334),N(O334)))</f>
        <v/>
      </c>
      <c r="Q334" s="53" t="str">
        <f>IF(OR($A334="",N(G334)=0,N(I334)=0),"",N(G334)/N(I334)*1000)</f>
        <v/>
      </c>
      <c r="R334" s="53" t="str">
        <f>IF(OR($A334="",N(G334)=0,N(J334)=0),"",N(G334)/N(J334))</f>
        <v/>
      </c>
      <c r="S334" s="53" t="str">
        <f>IF(OR($A334="",N(G334)=0,N(P334)=0),"",N(G334)/P334)</f>
        <v/>
      </c>
      <c r="T334" s="54" t="str">
        <f>IF(AND($A334="",COUNTA(B334:O334)=0),"",IF($A334="","Add the creator",IF(COUNTA(G334:O334)&gt;COUNT(G334:O334),"A number is saved as text",IF(B334="","Add the platform",IF(N(G334)=0,"Add the cost",IF(N(I334)=0,"Add impressions",IF(N(H334)&gt;N(I334),"Reach is above impressions","✓")))))))</f>
        <v/>
      </c>
    </row>
    <row r="335" spans="1:20" ht="20.100000000000001" customHeight="1">
      <c r="A335" s="49"/>
      <c r="B335" s="49"/>
      <c r="C335" s="49"/>
      <c r="D335" s="49"/>
      <c r="E335" s="50"/>
      <c r="F335" s="49"/>
      <c r="G335" s="51"/>
      <c r="H335" s="51"/>
      <c r="I335" s="51"/>
      <c r="J335" s="51"/>
      <c r="K335" s="51"/>
      <c r="L335" s="51"/>
      <c r="M335" s="51"/>
      <c r="N335" s="51"/>
      <c r="O335" s="51"/>
      <c r="P335" s="52" t="str">
        <f>IF($A335="","",CHOOSE(Calc!$S$2,N(L335),N(M335),N(N335),N(O335)))</f>
        <v/>
      </c>
      <c r="Q335" s="53" t="str">
        <f>IF(OR($A335="",N(G335)=0,N(I335)=0),"",N(G335)/N(I335)*1000)</f>
        <v/>
      </c>
      <c r="R335" s="53" t="str">
        <f>IF(OR($A335="",N(G335)=0,N(J335)=0),"",N(G335)/N(J335))</f>
        <v/>
      </c>
      <c r="S335" s="53" t="str">
        <f>IF(OR($A335="",N(G335)=0,N(P335)=0),"",N(G335)/P335)</f>
        <v/>
      </c>
      <c r="T335" s="54" t="str">
        <f>IF(AND($A335="",COUNTA(B335:O335)=0),"",IF($A335="","Add the creator",IF(COUNTA(G335:O335)&gt;COUNT(G335:O335),"A number is saved as text",IF(B335="","Add the platform",IF(N(G335)=0,"Add the cost",IF(N(I335)=0,"Add impressions",IF(N(H335)&gt;N(I335),"Reach is above impressions","✓")))))))</f>
        <v/>
      </c>
    </row>
    <row r="336" spans="1:20" ht="20.100000000000001" customHeight="1">
      <c r="A336" s="49"/>
      <c r="B336" s="49"/>
      <c r="C336" s="49"/>
      <c r="D336" s="49"/>
      <c r="E336" s="50"/>
      <c r="F336" s="49"/>
      <c r="G336" s="51"/>
      <c r="H336" s="51"/>
      <c r="I336" s="51"/>
      <c r="J336" s="51"/>
      <c r="K336" s="51"/>
      <c r="L336" s="51"/>
      <c r="M336" s="51"/>
      <c r="N336" s="51"/>
      <c r="O336" s="51"/>
      <c r="P336" s="52" t="str">
        <f>IF($A336="","",CHOOSE(Calc!$S$2,N(L336),N(M336),N(N336),N(O336)))</f>
        <v/>
      </c>
      <c r="Q336" s="53" t="str">
        <f>IF(OR($A336="",N(G336)=0,N(I336)=0),"",N(G336)/N(I336)*1000)</f>
        <v/>
      </c>
      <c r="R336" s="53" t="str">
        <f>IF(OR($A336="",N(G336)=0,N(J336)=0),"",N(G336)/N(J336))</f>
        <v/>
      </c>
      <c r="S336" s="53" t="str">
        <f>IF(OR($A336="",N(G336)=0,N(P336)=0),"",N(G336)/P336)</f>
        <v/>
      </c>
      <c r="T336" s="54" t="str">
        <f>IF(AND($A336="",COUNTA(B336:O336)=0),"",IF($A336="","Add the creator",IF(COUNTA(G336:O336)&gt;COUNT(G336:O336),"A number is saved as text",IF(B336="","Add the platform",IF(N(G336)=0,"Add the cost",IF(N(I336)=0,"Add impressions",IF(N(H336)&gt;N(I336),"Reach is above impressions","✓")))))))</f>
        <v/>
      </c>
    </row>
    <row r="337" spans="1:20" ht="20.100000000000001" customHeight="1">
      <c r="A337" s="49"/>
      <c r="B337" s="49"/>
      <c r="C337" s="49"/>
      <c r="D337" s="49"/>
      <c r="E337" s="50"/>
      <c r="F337" s="49"/>
      <c r="G337" s="51"/>
      <c r="H337" s="51"/>
      <c r="I337" s="51"/>
      <c r="J337" s="51"/>
      <c r="K337" s="51"/>
      <c r="L337" s="51"/>
      <c r="M337" s="51"/>
      <c r="N337" s="51"/>
      <c r="O337" s="51"/>
      <c r="P337" s="52" t="str">
        <f>IF($A337="","",CHOOSE(Calc!$S$2,N(L337),N(M337),N(N337),N(O337)))</f>
        <v/>
      </c>
      <c r="Q337" s="53" t="str">
        <f>IF(OR($A337="",N(G337)=0,N(I337)=0),"",N(G337)/N(I337)*1000)</f>
        <v/>
      </c>
      <c r="R337" s="53" t="str">
        <f>IF(OR($A337="",N(G337)=0,N(J337)=0),"",N(G337)/N(J337))</f>
        <v/>
      </c>
      <c r="S337" s="53" t="str">
        <f>IF(OR($A337="",N(G337)=0,N(P337)=0),"",N(G337)/P337)</f>
        <v/>
      </c>
      <c r="T337" s="54" t="str">
        <f>IF(AND($A337="",COUNTA(B337:O337)=0),"",IF($A337="","Add the creator",IF(COUNTA(G337:O337)&gt;COUNT(G337:O337),"A number is saved as text",IF(B337="","Add the platform",IF(N(G337)=0,"Add the cost",IF(N(I337)=0,"Add impressions",IF(N(H337)&gt;N(I337),"Reach is above impressions","✓")))))))</f>
        <v/>
      </c>
    </row>
    <row r="338" spans="1:20" ht="20.100000000000001" customHeight="1">
      <c r="A338" s="49"/>
      <c r="B338" s="49"/>
      <c r="C338" s="49"/>
      <c r="D338" s="49"/>
      <c r="E338" s="50"/>
      <c r="F338" s="49"/>
      <c r="G338" s="51"/>
      <c r="H338" s="51"/>
      <c r="I338" s="51"/>
      <c r="J338" s="51"/>
      <c r="K338" s="51"/>
      <c r="L338" s="51"/>
      <c r="M338" s="51"/>
      <c r="N338" s="51"/>
      <c r="O338" s="51"/>
      <c r="P338" s="52" t="str">
        <f>IF($A338="","",CHOOSE(Calc!$S$2,N(L338),N(M338),N(N338),N(O338)))</f>
        <v/>
      </c>
      <c r="Q338" s="53" t="str">
        <f>IF(OR($A338="",N(G338)=0,N(I338)=0),"",N(G338)/N(I338)*1000)</f>
        <v/>
      </c>
      <c r="R338" s="53" t="str">
        <f>IF(OR($A338="",N(G338)=0,N(J338)=0),"",N(G338)/N(J338))</f>
        <v/>
      </c>
      <c r="S338" s="53" t="str">
        <f>IF(OR($A338="",N(G338)=0,N(P338)=0),"",N(G338)/P338)</f>
        <v/>
      </c>
      <c r="T338" s="54" t="str">
        <f>IF(AND($A338="",COUNTA(B338:O338)=0),"",IF($A338="","Add the creator",IF(COUNTA(G338:O338)&gt;COUNT(G338:O338),"A number is saved as text",IF(B338="","Add the platform",IF(N(G338)=0,"Add the cost",IF(N(I338)=0,"Add impressions",IF(N(H338)&gt;N(I338),"Reach is above impressions","✓")))))))</f>
        <v/>
      </c>
    </row>
    <row r="339" spans="1:20" ht="20.100000000000001" customHeight="1">
      <c r="A339" s="49"/>
      <c r="B339" s="49"/>
      <c r="C339" s="49"/>
      <c r="D339" s="49"/>
      <c r="E339" s="50"/>
      <c r="F339" s="49"/>
      <c r="G339" s="51"/>
      <c r="H339" s="51"/>
      <c r="I339" s="51"/>
      <c r="J339" s="51"/>
      <c r="K339" s="51"/>
      <c r="L339" s="51"/>
      <c r="M339" s="51"/>
      <c r="N339" s="51"/>
      <c r="O339" s="51"/>
      <c r="P339" s="52" t="str">
        <f>IF($A339="","",CHOOSE(Calc!$S$2,N(L339),N(M339),N(N339),N(O339)))</f>
        <v/>
      </c>
      <c r="Q339" s="53" t="str">
        <f>IF(OR($A339="",N(G339)=0,N(I339)=0),"",N(G339)/N(I339)*1000)</f>
        <v/>
      </c>
      <c r="R339" s="53" t="str">
        <f>IF(OR($A339="",N(G339)=0,N(J339)=0),"",N(G339)/N(J339))</f>
        <v/>
      </c>
      <c r="S339" s="53" t="str">
        <f>IF(OR($A339="",N(G339)=0,N(P339)=0),"",N(G339)/P339)</f>
        <v/>
      </c>
      <c r="T339" s="54" t="str">
        <f>IF(AND($A339="",COUNTA(B339:O339)=0),"",IF($A339="","Add the creator",IF(COUNTA(G339:O339)&gt;COUNT(G339:O339),"A number is saved as text",IF(B339="","Add the platform",IF(N(G339)=0,"Add the cost",IF(N(I339)=0,"Add impressions",IF(N(H339)&gt;N(I339),"Reach is above impressions","✓")))))))</f>
        <v/>
      </c>
    </row>
    <row r="340" spans="1:20" ht="20.100000000000001" customHeight="1">
      <c r="A340" s="49"/>
      <c r="B340" s="49"/>
      <c r="C340" s="49"/>
      <c r="D340" s="49"/>
      <c r="E340" s="50"/>
      <c r="F340" s="49"/>
      <c r="G340" s="51"/>
      <c r="H340" s="51"/>
      <c r="I340" s="51"/>
      <c r="J340" s="51"/>
      <c r="K340" s="51"/>
      <c r="L340" s="51"/>
      <c r="M340" s="51"/>
      <c r="N340" s="51"/>
      <c r="O340" s="51"/>
      <c r="P340" s="52" t="str">
        <f>IF($A340="","",CHOOSE(Calc!$S$2,N(L340),N(M340),N(N340),N(O340)))</f>
        <v/>
      </c>
      <c r="Q340" s="53" t="str">
        <f>IF(OR($A340="",N(G340)=0,N(I340)=0),"",N(G340)/N(I340)*1000)</f>
        <v/>
      </c>
      <c r="R340" s="53" t="str">
        <f>IF(OR($A340="",N(G340)=0,N(J340)=0),"",N(G340)/N(J340))</f>
        <v/>
      </c>
      <c r="S340" s="53" t="str">
        <f>IF(OR($A340="",N(G340)=0,N(P340)=0),"",N(G340)/P340)</f>
        <v/>
      </c>
      <c r="T340" s="54" t="str">
        <f>IF(AND($A340="",COUNTA(B340:O340)=0),"",IF($A340="","Add the creator",IF(COUNTA(G340:O340)&gt;COUNT(G340:O340),"A number is saved as text",IF(B340="","Add the platform",IF(N(G340)=0,"Add the cost",IF(N(I340)=0,"Add impressions",IF(N(H340)&gt;N(I340),"Reach is above impressions","✓")))))))</f>
        <v/>
      </c>
    </row>
    <row r="341" spans="1:20" ht="20.100000000000001" customHeight="1">
      <c r="A341" s="49"/>
      <c r="B341" s="49"/>
      <c r="C341" s="49"/>
      <c r="D341" s="49"/>
      <c r="E341" s="50"/>
      <c r="F341" s="49"/>
      <c r="G341" s="51"/>
      <c r="H341" s="51"/>
      <c r="I341" s="51"/>
      <c r="J341" s="51"/>
      <c r="K341" s="51"/>
      <c r="L341" s="51"/>
      <c r="M341" s="51"/>
      <c r="N341" s="51"/>
      <c r="O341" s="51"/>
      <c r="P341" s="52" t="str">
        <f>IF($A341="","",CHOOSE(Calc!$S$2,N(L341),N(M341),N(N341),N(O341)))</f>
        <v/>
      </c>
      <c r="Q341" s="53" t="str">
        <f>IF(OR($A341="",N(G341)=0,N(I341)=0),"",N(G341)/N(I341)*1000)</f>
        <v/>
      </c>
      <c r="R341" s="53" t="str">
        <f>IF(OR($A341="",N(G341)=0,N(J341)=0),"",N(G341)/N(J341))</f>
        <v/>
      </c>
      <c r="S341" s="53" t="str">
        <f>IF(OR($A341="",N(G341)=0,N(P341)=0),"",N(G341)/P341)</f>
        <v/>
      </c>
      <c r="T341" s="54" t="str">
        <f>IF(AND($A341="",COUNTA(B341:O341)=0),"",IF($A341="","Add the creator",IF(COUNTA(G341:O341)&gt;COUNT(G341:O341),"A number is saved as text",IF(B341="","Add the platform",IF(N(G341)=0,"Add the cost",IF(N(I341)=0,"Add impressions",IF(N(H341)&gt;N(I341),"Reach is above impressions","✓")))))))</f>
        <v/>
      </c>
    </row>
    <row r="342" spans="1:20" ht="20.100000000000001" customHeight="1">
      <c r="A342" s="49"/>
      <c r="B342" s="49"/>
      <c r="C342" s="49"/>
      <c r="D342" s="49"/>
      <c r="E342" s="50"/>
      <c r="F342" s="49"/>
      <c r="G342" s="51"/>
      <c r="H342" s="51"/>
      <c r="I342" s="51"/>
      <c r="J342" s="51"/>
      <c r="K342" s="51"/>
      <c r="L342" s="51"/>
      <c r="M342" s="51"/>
      <c r="N342" s="51"/>
      <c r="O342" s="51"/>
      <c r="P342" s="52" t="str">
        <f>IF($A342="","",CHOOSE(Calc!$S$2,N(L342),N(M342),N(N342),N(O342)))</f>
        <v/>
      </c>
      <c r="Q342" s="53" t="str">
        <f>IF(OR($A342="",N(G342)=0,N(I342)=0),"",N(G342)/N(I342)*1000)</f>
        <v/>
      </c>
      <c r="R342" s="53" t="str">
        <f>IF(OR($A342="",N(G342)=0,N(J342)=0),"",N(G342)/N(J342))</f>
        <v/>
      </c>
      <c r="S342" s="53" t="str">
        <f>IF(OR($A342="",N(G342)=0,N(P342)=0),"",N(G342)/P342)</f>
        <v/>
      </c>
      <c r="T342" s="54" t="str">
        <f>IF(AND($A342="",COUNTA(B342:O342)=0),"",IF($A342="","Add the creator",IF(COUNTA(G342:O342)&gt;COUNT(G342:O342),"A number is saved as text",IF(B342="","Add the platform",IF(N(G342)=0,"Add the cost",IF(N(I342)=0,"Add impressions",IF(N(H342)&gt;N(I342),"Reach is above impressions","✓")))))))</f>
        <v/>
      </c>
    </row>
    <row r="343" spans="1:20" ht="20.100000000000001" customHeight="1">
      <c r="A343" s="49"/>
      <c r="B343" s="49"/>
      <c r="C343" s="49"/>
      <c r="D343" s="49"/>
      <c r="E343" s="50"/>
      <c r="F343" s="49"/>
      <c r="G343" s="51"/>
      <c r="H343" s="51"/>
      <c r="I343" s="51"/>
      <c r="J343" s="51"/>
      <c r="K343" s="51"/>
      <c r="L343" s="51"/>
      <c r="M343" s="51"/>
      <c r="N343" s="51"/>
      <c r="O343" s="51"/>
      <c r="P343" s="52" t="str">
        <f>IF($A343="","",CHOOSE(Calc!$S$2,N(L343),N(M343),N(N343),N(O343)))</f>
        <v/>
      </c>
      <c r="Q343" s="53" t="str">
        <f>IF(OR($A343="",N(G343)=0,N(I343)=0),"",N(G343)/N(I343)*1000)</f>
        <v/>
      </c>
      <c r="R343" s="53" t="str">
        <f>IF(OR($A343="",N(G343)=0,N(J343)=0),"",N(G343)/N(J343))</f>
        <v/>
      </c>
      <c r="S343" s="53" t="str">
        <f>IF(OR($A343="",N(G343)=0,N(P343)=0),"",N(G343)/P343)</f>
        <v/>
      </c>
      <c r="T343" s="54" t="str">
        <f>IF(AND($A343="",COUNTA(B343:O343)=0),"",IF($A343="","Add the creator",IF(COUNTA(G343:O343)&gt;COUNT(G343:O343),"A number is saved as text",IF(B343="","Add the platform",IF(N(G343)=0,"Add the cost",IF(N(I343)=0,"Add impressions",IF(N(H343)&gt;N(I343),"Reach is above impressions","✓")))))))</f>
        <v/>
      </c>
    </row>
    <row r="344" spans="1:20" ht="20.100000000000001" customHeight="1">
      <c r="A344" s="49"/>
      <c r="B344" s="49"/>
      <c r="C344" s="49"/>
      <c r="D344" s="49"/>
      <c r="E344" s="50"/>
      <c r="F344" s="49"/>
      <c r="G344" s="51"/>
      <c r="H344" s="51"/>
      <c r="I344" s="51"/>
      <c r="J344" s="51"/>
      <c r="K344" s="51"/>
      <c r="L344" s="51"/>
      <c r="M344" s="51"/>
      <c r="N344" s="51"/>
      <c r="O344" s="51"/>
      <c r="P344" s="52" t="str">
        <f>IF($A344="","",CHOOSE(Calc!$S$2,N(L344),N(M344),N(N344),N(O344)))</f>
        <v/>
      </c>
      <c r="Q344" s="53" t="str">
        <f>IF(OR($A344="",N(G344)=0,N(I344)=0),"",N(G344)/N(I344)*1000)</f>
        <v/>
      </c>
      <c r="R344" s="53" t="str">
        <f>IF(OR($A344="",N(G344)=0,N(J344)=0),"",N(G344)/N(J344))</f>
        <v/>
      </c>
      <c r="S344" s="53" t="str">
        <f>IF(OR($A344="",N(G344)=0,N(P344)=0),"",N(G344)/P344)</f>
        <v/>
      </c>
      <c r="T344" s="54" t="str">
        <f>IF(AND($A344="",COUNTA(B344:O344)=0),"",IF($A344="","Add the creator",IF(COUNTA(G344:O344)&gt;COUNT(G344:O344),"A number is saved as text",IF(B344="","Add the platform",IF(N(G344)=0,"Add the cost",IF(N(I344)=0,"Add impressions",IF(N(H344)&gt;N(I344),"Reach is above impressions","✓")))))))</f>
        <v/>
      </c>
    </row>
    <row r="345" spans="1:20" ht="20.100000000000001" customHeight="1">
      <c r="A345" s="49"/>
      <c r="B345" s="49"/>
      <c r="C345" s="49"/>
      <c r="D345" s="49"/>
      <c r="E345" s="50"/>
      <c r="F345" s="49"/>
      <c r="G345" s="51"/>
      <c r="H345" s="51"/>
      <c r="I345" s="51"/>
      <c r="J345" s="51"/>
      <c r="K345" s="51"/>
      <c r="L345" s="51"/>
      <c r="M345" s="51"/>
      <c r="N345" s="51"/>
      <c r="O345" s="51"/>
      <c r="P345" s="52" t="str">
        <f>IF($A345="","",CHOOSE(Calc!$S$2,N(L345),N(M345),N(N345),N(O345)))</f>
        <v/>
      </c>
      <c r="Q345" s="53" t="str">
        <f>IF(OR($A345="",N(G345)=0,N(I345)=0),"",N(G345)/N(I345)*1000)</f>
        <v/>
      </c>
      <c r="R345" s="53" t="str">
        <f>IF(OR($A345="",N(G345)=0,N(J345)=0),"",N(G345)/N(J345))</f>
        <v/>
      </c>
      <c r="S345" s="53" t="str">
        <f>IF(OR($A345="",N(G345)=0,N(P345)=0),"",N(G345)/P345)</f>
        <v/>
      </c>
      <c r="T345" s="54" t="str">
        <f>IF(AND($A345="",COUNTA(B345:O345)=0),"",IF($A345="","Add the creator",IF(COUNTA(G345:O345)&gt;COUNT(G345:O345),"A number is saved as text",IF(B345="","Add the platform",IF(N(G345)=0,"Add the cost",IF(N(I345)=0,"Add impressions",IF(N(H345)&gt;N(I345),"Reach is above impressions","✓")))))))</f>
        <v/>
      </c>
    </row>
    <row r="346" spans="1:20" ht="20.100000000000001" customHeight="1">
      <c r="A346" s="49"/>
      <c r="B346" s="49"/>
      <c r="C346" s="49"/>
      <c r="D346" s="49"/>
      <c r="E346" s="50"/>
      <c r="F346" s="49"/>
      <c r="G346" s="51"/>
      <c r="H346" s="51"/>
      <c r="I346" s="51"/>
      <c r="J346" s="51"/>
      <c r="K346" s="51"/>
      <c r="L346" s="51"/>
      <c r="M346" s="51"/>
      <c r="N346" s="51"/>
      <c r="O346" s="51"/>
      <c r="P346" s="52" t="str">
        <f>IF($A346="","",CHOOSE(Calc!$S$2,N(L346),N(M346),N(N346),N(O346)))</f>
        <v/>
      </c>
      <c r="Q346" s="53" t="str">
        <f>IF(OR($A346="",N(G346)=0,N(I346)=0),"",N(G346)/N(I346)*1000)</f>
        <v/>
      </c>
      <c r="R346" s="53" t="str">
        <f>IF(OR($A346="",N(G346)=0,N(J346)=0),"",N(G346)/N(J346))</f>
        <v/>
      </c>
      <c r="S346" s="53" t="str">
        <f>IF(OR($A346="",N(G346)=0,N(P346)=0),"",N(G346)/P346)</f>
        <v/>
      </c>
      <c r="T346" s="54" t="str">
        <f>IF(AND($A346="",COUNTA(B346:O346)=0),"",IF($A346="","Add the creator",IF(COUNTA(G346:O346)&gt;COUNT(G346:O346),"A number is saved as text",IF(B346="","Add the platform",IF(N(G346)=0,"Add the cost",IF(N(I346)=0,"Add impressions",IF(N(H346)&gt;N(I346),"Reach is above impressions","✓")))))))</f>
        <v/>
      </c>
    </row>
    <row r="347" spans="1:20" ht="20.100000000000001" customHeight="1">
      <c r="A347" s="49"/>
      <c r="B347" s="49"/>
      <c r="C347" s="49"/>
      <c r="D347" s="49"/>
      <c r="E347" s="50"/>
      <c r="F347" s="49"/>
      <c r="G347" s="51"/>
      <c r="H347" s="51"/>
      <c r="I347" s="51"/>
      <c r="J347" s="51"/>
      <c r="K347" s="51"/>
      <c r="L347" s="51"/>
      <c r="M347" s="51"/>
      <c r="N347" s="51"/>
      <c r="O347" s="51"/>
      <c r="P347" s="52" t="str">
        <f>IF($A347="","",CHOOSE(Calc!$S$2,N(L347),N(M347),N(N347),N(O347)))</f>
        <v/>
      </c>
      <c r="Q347" s="53" t="str">
        <f>IF(OR($A347="",N(G347)=0,N(I347)=0),"",N(G347)/N(I347)*1000)</f>
        <v/>
      </c>
      <c r="R347" s="53" t="str">
        <f>IF(OR($A347="",N(G347)=0,N(J347)=0),"",N(G347)/N(J347))</f>
        <v/>
      </c>
      <c r="S347" s="53" t="str">
        <f>IF(OR($A347="",N(G347)=0,N(P347)=0),"",N(G347)/P347)</f>
        <v/>
      </c>
      <c r="T347" s="54" t="str">
        <f>IF(AND($A347="",COUNTA(B347:O347)=0),"",IF($A347="","Add the creator",IF(COUNTA(G347:O347)&gt;COUNT(G347:O347),"A number is saved as text",IF(B347="","Add the platform",IF(N(G347)=0,"Add the cost",IF(N(I347)=0,"Add impressions",IF(N(H347)&gt;N(I347),"Reach is above impressions","✓")))))))</f>
        <v/>
      </c>
    </row>
    <row r="348" spans="1:20" ht="20.100000000000001" customHeight="1">
      <c r="A348" s="49"/>
      <c r="B348" s="49"/>
      <c r="C348" s="49"/>
      <c r="D348" s="49"/>
      <c r="E348" s="50"/>
      <c r="F348" s="49"/>
      <c r="G348" s="51"/>
      <c r="H348" s="51"/>
      <c r="I348" s="51"/>
      <c r="J348" s="51"/>
      <c r="K348" s="51"/>
      <c r="L348" s="51"/>
      <c r="M348" s="51"/>
      <c r="N348" s="51"/>
      <c r="O348" s="51"/>
      <c r="P348" s="52" t="str">
        <f>IF($A348="","",CHOOSE(Calc!$S$2,N(L348),N(M348),N(N348),N(O348)))</f>
        <v/>
      </c>
      <c r="Q348" s="53" t="str">
        <f>IF(OR($A348="",N(G348)=0,N(I348)=0),"",N(G348)/N(I348)*1000)</f>
        <v/>
      </c>
      <c r="R348" s="53" t="str">
        <f>IF(OR($A348="",N(G348)=0,N(J348)=0),"",N(G348)/N(J348))</f>
        <v/>
      </c>
      <c r="S348" s="53" t="str">
        <f>IF(OR($A348="",N(G348)=0,N(P348)=0),"",N(G348)/P348)</f>
        <v/>
      </c>
      <c r="T348" s="54" t="str">
        <f>IF(AND($A348="",COUNTA(B348:O348)=0),"",IF($A348="","Add the creator",IF(COUNTA(G348:O348)&gt;COUNT(G348:O348),"A number is saved as text",IF(B348="","Add the platform",IF(N(G348)=0,"Add the cost",IF(N(I348)=0,"Add impressions",IF(N(H348)&gt;N(I348),"Reach is above impressions","✓")))))))</f>
        <v/>
      </c>
    </row>
    <row r="349" spans="1:20" ht="20.100000000000001" customHeight="1">
      <c r="A349" s="49"/>
      <c r="B349" s="49"/>
      <c r="C349" s="49"/>
      <c r="D349" s="49"/>
      <c r="E349" s="50"/>
      <c r="F349" s="49"/>
      <c r="G349" s="51"/>
      <c r="H349" s="51"/>
      <c r="I349" s="51"/>
      <c r="J349" s="51"/>
      <c r="K349" s="51"/>
      <c r="L349" s="51"/>
      <c r="M349" s="51"/>
      <c r="N349" s="51"/>
      <c r="O349" s="51"/>
      <c r="P349" s="52" t="str">
        <f>IF($A349="","",CHOOSE(Calc!$S$2,N(L349),N(M349),N(N349),N(O349)))</f>
        <v/>
      </c>
      <c r="Q349" s="53" t="str">
        <f>IF(OR($A349="",N(G349)=0,N(I349)=0),"",N(G349)/N(I349)*1000)</f>
        <v/>
      </c>
      <c r="R349" s="53" t="str">
        <f>IF(OR($A349="",N(G349)=0,N(J349)=0),"",N(G349)/N(J349))</f>
        <v/>
      </c>
      <c r="S349" s="53" t="str">
        <f>IF(OR($A349="",N(G349)=0,N(P349)=0),"",N(G349)/P349)</f>
        <v/>
      </c>
      <c r="T349" s="54" t="str">
        <f>IF(AND($A349="",COUNTA(B349:O349)=0),"",IF($A349="","Add the creator",IF(COUNTA(G349:O349)&gt;COUNT(G349:O349),"A number is saved as text",IF(B349="","Add the platform",IF(N(G349)=0,"Add the cost",IF(N(I349)=0,"Add impressions",IF(N(H349)&gt;N(I349),"Reach is above impressions","✓")))))))</f>
        <v/>
      </c>
    </row>
    <row r="350" spans="1:20" ht="20.100000000000001" customHeight="1">
      <c r="A350" s="49"/>
      <c r="B350" s="49"/>
      <c r="C350" s="49"/>
      <c r="D350" s="49"/>
      <c r="E350" s="50"/>
      <c r="F350" s="49"/>
      <c r="G350" s="51"/>
      <c r="H350" s="51"/>
      <c r="I350" s="51"/>
      <c r="J350" s="51"/>
      <c r="K350" s="51"/>
      <c r="L350" s="51"/>
      <c r="M350" s="51"/>
      <c r="N350" s="51"/>
      <c r="O350" s="51"/>
      <c r="P350" s="52" t="str">
        <f>IF($A350="","",CHOOSE(Calc!$S$2,N(L350),N(M350),N(N350),N(O350)))</f>
        <v/>
      </c>
      <c r="Q350" s="53" t="str">
        <f>IF(OR($A350="",N(G350)=0,N(I350)=0),"",N(G350)/N(I350)*1000)</f>
        <v/>
      </c>
      <c r="R350" s="53" t="str">
        <f>IF(OR($A350="",N(G350)=0,N(J350)=0),"",N(G350)/N(J350))</f>
        <v/>
      </c>
      <c r="S350" s="53" t="str">
        <f>IF(OR($A350="",N(G350)=0,N(P350)=0),"",N(G350)/P350)</f>
        <v/>
      </c>
      <c r="T350" s="54" t="str">
        <f>IF(AND($A350="",COUNTA(B350:O350)=0),"",IF($A350="","Add the creator",IF(COUNTA(G350:O350)&gt;COUNT(G350:O350),"A number is saved as text",IF(B350="","Add the platform",IF(N(G350)=0,"Add the cost",IF(N(I350)=0,"Add impressions",IF(N(H350)&gt;N(I350),"Reach is above impressions","✓")))))))</f>
        <v/>
      </c>
    </row>
    <row r="351" spans="1:20" ht="20.100000000000001" customHeight="1">
      <c r="A351" s="49"/>
      <c r="B351" s="49"/>
      <c r="C351" s="49"/>
      <c r="D351" s="49"/>
      <c r="E351" s="50"/>
      <c r="F351" s="49"/>
      <c r="G351" s="51"/>
      <c r="H351" s="51"/>
      <c r="I351" s="51"/>
      <c r="J351" s="51"/>
      <c r="K351" s="51"/>
      <c r="L351" s="51"/>
      <c r="M351" s="51"/>
      <c r="N351" s="51"/>
      <c r="O351" s="51"/>
      <c r="P351" s="52" t="str">
        <f>IF($A351="","",CHOOSE(Calc!$S$2,N(L351),N(M351),N(N351),N(O351)))</f>
        <v/>
      </c>
      <c r="Q351" s="53" t="str">
        <f>IF(OR($A351="",N(G351)=0,N(I351)=0),"",N(G351)/N(I351)*1000)</f>
        <v/>
      </c>
      <c r="R351" s="53" t="str">
        <f>IF(OR($A351="",N(G351)=0,N(J351)=0),"",N(G351)/N(J351))</f>
        <v/>
      </c>
      <c r="S351" s="53" t="str">
        <f>IF(OR($A351="",N(G351)=0,N(P351)=0),"",N(G351)/P351)</f>
        <v/>
      </c>
      <c r="T351" s="54" t="str">
        <f>IF(AND($A351="",COUNTA(B351:O351)=0),"",IF($A351="","Add the creator",IF(COUNTA(G351:O351)&gt;COUNT(G351:O351),"A number is saved as text",IF(B351="","Add the platform",IF(N(G351)=0,"Add the cost",IF(N(I351)=0,"Add impressions",IF(N(H351)&gt;N(I351),"Reach is above impressions","✓")))))))</f>
        <v/>
      </c>
    </row>
    <row r="352" spans="1:20" ht="20.100000000000001" customHeight="1">
      <c r="A352" s="49"/>
      <c r="B352" s="49"/>
      <c r="C352" s="49"/>
      <c r="D352" s="49"/>
      <c r="E352" s="50"/>
      <c r="F352" s="49"/>
      <c r="G352" s="51"/>
      <c r="H352" s="51"/>
      <c r="I352" s="51"/>
      <c r="J352" s="51"/>
      <c r="K352" s="51"/>
      <c r="L352" s="51"/>
      <c r="M352" s="51"/>
      <c r="N352" s="51"/>
      <c r="O352" s="51"/>
      <c r="P352" s="52" t="str">
        <f>IF($A352="","",CHOOSE(Calc!$S$2,N(L352),N(M352),N(N352),N(O352)))</f>
        <v/>
      </c>
      <c r="Q352" s="53" t="str">
        <f>IF(OR($A352="",N(G352)=0,N(I352)=0),"",N(G352)/N(I352)*1000)</f>
        <v/>
      </c>
      <c r="R352" s="53" t="str">
        <f>IF(OR($A352="",N(G352)=0,N(J352)=0),"",N(G352)/N(J352))</f>
        <v/>
      </c>
      <c r="S352" s="53" t="str">
        <f>IF(OR($A352="",N(G352)=0,N(P352)=0),"",N(G352)/P352)</f>
        <v/>
      </c>
      <c r="T352" s="54" t="str">
        <f>IF(AND($A352="",COUNTA(B352:O352)=0),"",IF($A352="","Add the creator",IF(COUNTA(G352:O352)&gt;COUNT(G352:O352),"A number is saved as text",IF(B352="","Add the platform",IF(N(G352)=0,"Add the cost",IF(N(I352)=0,"Add impressions",IF(N(H352)&gt;N(I352),"Reach is above impressions","✓")))))))</f>
        <v/>
      </c>
    </row>
    <row r="353" spans="1:20" ht="20.100000000000001" customHeight="1">
      <c r="A353" s="49"/>
      <c r="B353" s="49"/>
      <c r="C353" s="49"/>
      <c r="D353" s="49"/>
      <c r="E353" s="50"/>
      <c r="F353" s="49"/>
      <c r="G353" s="51"/>
      <c r="H353" s="51"/>
      <c r="I353" s="51"/>
      <c r="J353" s="51"/>
      <c r="K353" s="51"/>
      <c r="L353" s="51"/>
      <c r="M353" s="51"/>
      <c r="N353" s="51"/>
      <c r="O353" s="51"/>
      <c r="P353" s="52" t="str">
        <f>IF($A353="","",CHOOSE(Calc!$S$2,N(L353),N(M353),N(N353),N(O353)))</f>
        <v/>
      </c>
      <c r="Q353" s="53" t="str">
        <f>IF(OR($A353="",N(G353)=0,N(I353)=0),"",N(G353)/N(I353)*1000)</f>
        <v/>
      </c>
      <c r="R353" s="53" t="str">
        <f>IF(OR($A353="",N(G353)=0,N(J353)=0),"",N(G353)/N(J353))</f>
        <v/>
      </c>
      <c r="S353" s="53" t="str">
        <f>IF(OR($A353="",N(G353)=0,N(P353)=0),"",N(G353)/P353)</f>
        <v/>
      </c>
      <c r="T353" s="54" t="str">
        <f>IF(AND($A353="",COUNTA(B353:O353)=0),"",IF($A353="","Add the creator",IF(COUNTA(G353:O353)&gt;COUNT(G353:O353),"A number is saved as text",IF(B353="","Add the platform",IF(N(G353)=0,"Add the cost",IF(N(I353)=0,"Add impressions",IF(N(H353)&gt;N(I353),"Reach is above impressions","✓")))))))</f>
        <v/>
      </c>
    </row>
    <row r="354" spans="1:20" ht="20.100000000000001" customHeight="1">
      <c r="A354" s="49"/>
      <c r="B354" s="49"/>
      <c r="C354" s="49"/>
      <c r="D354" s="49"/>
      <c r="E354" s="50"/>
      <c r="F354" s="49"/>
      <c r="G354" s="51"/>
      <c r="H354" s="51"/>
      <c r="I354" s="51"/>
      <c r="J354" s="51"/>
      <c r="K354" s="51"/>
      <c r="L354" s="51"/>
      <c r="M354" s="51"/>
      <c r="N354" s="51"/>
      <c r="O354" s="51"/>
      <c r="P354" s="52" t="str">
        <f>IF($A354="","",CHOOSE(Calc!$S$2,N(L354),N(M354),N(N354),N(O354)))</f>
        <v/>
      </c>
      <c r="Q354" s="53" t="str">
        <f>IF(OR($A354="",N(G354)=0,N(I354)=0),"",N(G354)/N(I354)*1000)</f>
        <v/>
      </c>
      <c r="R354" s="53" t="str">
        <f>IF(OR($A354="",N(G354)=0,N(J354)=0),"",N(G354)/N(J354))</f>
        <v/>
      </c>
      <c r="S354" s="53" t="str">
        <f>IF(OR($A354="",N(G354)=0,N(P354)=0),"",N(G354)/P354)</f>
        <v/>
      </c>
      <c r="T354" s="54" t="str">
        <f>IF(AND($A354="",COUNTA(B354:O354)=0),"",IF($A354="","Add the creator",IF(COUNTA(G354:O354)&gt;COUNT(G354:O354),"A number is saved as text",IF(B354="","Add the platform",IF(N(G354)=0,"Add the cost",IF(N(I354)=0,"Add impressions",IF(N(H354)&gt;N(I354),"Reach is above impressions","✓")))))))</f>
        <v/>
      </c>
    </row>
    <row r="355" spans="1:20" ht="20.100000000000001" customHeight="1">
      <c r="A355" s="49"/>
      <c r="B355" s="49"/>
      <c r="C355" s="49"/>
      <c r="D355" s="49"/>
      <c r="E355" s="50"/>
      <c r="F355" s="49"/>
      <c r="G355" s="51"/>
      <c r="H355" s="51"/>
      <c r="I355" s="51"/>
      <c r="J355" s="51"/>
      <c r="K355" s="51"/>
      <c r="L355" s="51"/>
      <c r="M355" s="51"/>
      <c r="N355" s="51"/>
      <c r="O355" s="51"/>
      <c r="P355" s="52" t="str">
        <f>IF($A355="","",CHOOSE(Calc!$S$2,N(L355),N(M355),N(N355),N(O355)))</f>
        <v/>
      </c>
      <c r="Q355" s="53" t="str">
        <f>IF(OR($A355="",N(G355)=0,N(I355)=0),"",N(G355)/N(I355)*1000)</f>
        <v/>
      </c>
      <c r="R355" s="53" t="str">
        <f>IF(OR($A355="",N(G355)=0,N(J355)=0),"",N(G355)/N(J355))</f>
        <v/>
      </c>
      <c r="S355" s="53" t="str">
        <f>IF(OR($A355="",N(G355)=0,N(P355)=0),"",N(G355)/P355)</f>
        <v/>
      </c>
      <c r="T355" s="54" t="str">
        <f>IF(AND($A355="",COUNTA(B355:O355)=0),"",IF($A355="","Add the creator",IF(COUNTA(G355:O355)&gt;COUNT(G355:O355),"A number is saved as text",IF(B355="","Add the platform",IF(N(G355)=0,"Add the cost",IF(N(I355)=0,"Add impressions",IF(N(H355)&gt;N(I355),"Reach is above impressions","✓")))))))</f>
        <v/>
      </c>
    </row>
    <row r="356" spans="1:20" ht="20.100000000000001" customHeight="1">
      <c r="A356" s="49"/>
      <c r="B356" s="49"/>
      <c r="C356" s="49"/>
      <c r="D356" s="49"/>
      <c r="E356" s="50"/>
      <c r="F356" s="49"/>
      <c r="G356" s="51"/>
      <c r="H356" s="51"/>
      <c r="I356" s="51"/>
      <c r="J356" s="51"/>
      <c r="K356" s="51"/>
      <c r="L356" s="51"/>
      <c r="M356" s="51"/>
      <c r="N356" s="51"/>
      <c r="O356" s="51"/>
      <c r="P356" s="52" t="str">
        <f>IF($A356="","",CHOOSE(Calc!$S$2,N(L356),N(M356),N(N356),N(O356)))</f>
        <v/>
      </c>
      <c r="Q356" s="53" t="str">
        <f>IF(OR($A356="",N(G356)=0,N(I356)=0),"",N(G356)/N(I356)*1000)</f>
        <v/>
      </c>
      <c r="R356" s="53" t="str">
        <f>IF(OR($A356="",N(G356)=0,N(J356)=0),"",N(G356)/N(J356))</f>
        <v/>
      </c>
      <c r="S356" s="53" t="str">
        <f>IF(OR($A356="",N(G356)=0,N(P356)=0),"",N(G356)/P356)</f>
        <v/>
      </c>
      <c r="T356" s="54" t="str">
        <f>IF(AND($A356="",COUNTA(B356:O356)=0),"",IF($A356="","Add the creator",IF(COUNTA(G356:O356)&gt;COUNT(G356:O356),"A number is saved as text",IF(B356="","Add the platform",IF(N(G356)=0,"Add the cost",IF(N(I356)=0,"Add impressions",IF(N(H356)&gt;N(I356),"Reach is above impressions","✓")))))))</f>
        <v/>
      </c>
    </row>
    <row r="357" spans="1:20" ht="20.100000000000001" customHeight="1">
      <c r="A357" s="49"/>
      <c r="B357" s="49"/>
      <c r="C357" s="49"/>
      <c r="D357" s="49"/>
      <c r="E357" s="50"/>
      <c r="F357" s="49"/>
      <c r="G357" s="51"/>
      <c r="H357" s="51"/>
      <c r="I357" s="51"/>
      <c r="J357" s="51"/>
      <c r="K357" s="51"/>
      <c r="L357" s="51"/>
      <c r="M357" s="51"/>
      <c r="N357" s="51"/>
      <c r="O357" s="51"/>
      <c r="P357" s="52" t="str">
        <f>IF($A357="","",CHOOSE(Calc!$S$2,N(L357),N(M357),N(N357),N(O357)))</f>
        <v/>
      </c>
      <c r="Q357" s="53" t="str">
        <f>IF(OR($A357="",N(G357)=0,N(I357)=0),"",N(G357)/N(I357)*1000)</f>
        <v/>
      </c>
      <c r="R357" s="53" t="str">
        <f>IF(OR($A357="",N(G357)=0,N(J357)=0),"",N(G357)/N(J357))</f>
        <v/>
      </c>
      <c r="S357" s="53" t="str">
        <f>IF(OR($A357="",N(G357)=0,N(P357)=0),"",N(G357)/P357)</f>
        <v/>
      </c>
      <c r="T357" s="54" t="str">
        <f>IF(AND($A357="",COUNTA(B357:O357)=0),"",IF($A357="","Add the creator",IF(COUNTA(G357:O357)&gt;COUNT(G357:O357),"A number is saved as text",IF(B357="","Add the platform",IF(N(G357)=0,"Add the cost",IF(N(I357)=0,"Add impressions",IF(N(H357)&gt;N(I357),"Reach is above impressions","✓")))))))</f>
        <v/>
      </c>
    </row>
    <row r="358" spans="1:20" ht="20.100000000000001" customHeight="1">
      <c r="A358" s="49"/>
      <c r="B358" s="49"/>
      <c r="C358" s="49"/>
      <c r="D358" s="49"/>
      <c r="E358" s="50"/>
      <c r="F358" s="49"/>
      <c r="G358" s="51"/>
      <c r="H358" s="51"/>
      <c r="I358" s="51"/>
      <c r="J358" s="51"/>
      <c r="K358" s="51"/>
      <c r="L358" s="51"/>
      <c r="M358" s="51"/>
      <c r="N358" s="51"/>
      <c r="O358" s="51"/>
      <c r="P358" s="52" t="str">
        <f>IF($A358="","",CHOOSE(Calc!$S$2,N(L358),N(M358),N(N358),N(O358)))</f>
        <v/>
      </c>
      <c r="Q358" s="53" t="str">
        <f>IF(OR($A358="",N(G358)=0,N(I358)=0),"",N(G358)/N(I358)*1000)</f>
        <v/>
      </c>
      <c r="R358" s="53" t="str">
        <f>IF(OR($A358="",N(G358)=0,N(J358)=0),"",N(G358)/N(J358))</f>
        <v/>
      </c>
      <c r="S358" s="53" t="str">
        <f>IF(OR($A358="",N(G358)=0,N(P358)=0),"",N(G358)/P358)</f>
        <v/>
      </c>
      <c r="T358" s="54" t="str">
        <f>IF(AND($A358="",COUNTA(B358:O358)=0),"",IF($A358="","Add the creator",IF(COUNTA(G358:O358)&gt;COUNT(G358:O358),"A number is saved as text",IF(B358="","Add the platform",IF(N(G358)=0,"Add the cost",IF(N(I358)=0,"Add impressions",IF(N(H358)&gt;N(I358),"Reach is above impressions","✓")))))))</f>
        <v/>
      </c>
    </row>
    <row r="359" spans="1:20" ht="20.100000000000001" customHeight="1">
      <c r="A359" s="49"/>
      <c r="B359" s="49"/>
      <c r="C359" s="49"/>
      <c r="D359" s="49"/>
      <c r="E359" s="50"/>
      <c r="F359" s="49"/>
      <c r="G359" s="51"/>
      <c r="H359" s="51"/>
      <c r="I359" s="51"/>
      <c r="J359" s="51"/>
      <c r="K359" s="51"/>
      <c r="L359" s="51"/>
      <c r="M359" s="51"/>
      <c r="N359" s="51"/>
      <c r="O359" s="51"/>
      <c r="P359" s="52" t="str">
        <f>IF($A359="","",CHOOSE(Calc!$S$2,N(L359),N(M359),N(N359),N(O359)))</f>
        <v/>
      </c>
      <c r="Q359" s="53" t="str">
        <f>IF(OR($A359="",N(G359)=0,N(I359)=0),"",N(G359)/N(I359)*1000)</f>
        <v/>
      </c>
      <c r="R359" s="53" t="str">
        <f>IF(OR($A359="",N(G359)=0,N(J359)=0),"",N(G359)/N(J359))</f>
        <v/>
      </c>
      <c r="S359" s="53" t="str">
        <f>IF(OR($A359="",N(G359)=0,N(P359)=0),"",N(G359)/P359)</f>
        <v/>
      </c>
      <c r="T359" s="54" t="str">
        <f>IF(AND($A359="",COUNTA(B359:O359)=0),"",IF($A359="","Add the creator",IF(COUNTA(G359:O359)&gt;COUNT(G359:O359),"A number is saved as text",IF(B359="","Add the platform",IF(N(G359)=0,"Add the cost",IF(N(I359)=0,"Add impressions",IF(N(H359)&gt;N(I359),"Reach is above impressions","✓")))))))</f>
        <v/>
      </c>
    </row>
    <row r="360" spans="1:20" ht="20.100000000000001" customHeight="1">
      <c r="A360" s="49"/>
      <c r="B360" s="49"/>
      <c r="C360" s="49"/>
      <c r="D360" s="49"/>
      <c r="E360" s="50"/>
      <c r="F360" s="49"/>
      <c r="G360" s="51"/>
      <c r="H360" s="51"/>
      <c r="I360" s="51"/>
      <c r="J360" s="51"/>
      <c r="K360" s="51"/>
      <c r="L360" s="51"/>
      <c r="M360" s="51"/>
      <c r="N360" s="51"/>
      <c r="O360" s="51"/>
      <c r="P360" s="52" t="str">
        <f>IF($A360="","",CHOOSE(Calc!$S$2,N(L360),N(M360),N(N360),N(O360)))</f>
        <v/>
      </c>
      <c r="Q360" s="53" t="str">
        <f>IF(OR($A360="",N(G360)=0,N(I360)=0),"",N(G360)/N(I360)*1000)</f>
        <v/>
      </c>
      <c r="R360" s="53" t="str">
        <f>IF(OR($A360="",N(G360)=0,N(J360)=0),"",N(G360)/N(J360))</f>
        <v/>
      </c>
      <c r="S360" s="53" t="str">
        <f>IF(OR($A360="",N(G360)=0,N(P360)=0),"",N(G360)/P360)</f>
        <v/>
      </c>
      <c r="T360" s="54" t="str">
        <f>IF(AND($A360="",COUNTA(B360:O360)=0),"",IF($A360="","Add the creator",IF(COUNTA(G360:O360)&gt;COUNT(G360:O360),"A number is saved as text",IF(B360="","Add the platform",IF(N(G360)=0,"Add the cost",IF(N(I360)=0,"Add impressions",IF(N(H360)&gt;N(I360),"Reach is above impressions","✓")))))))</f>
        <v/>
      </c>
    </row>
    <row r="361" spans="1:20" ht="20.100000000000001" customHeight="1">
      <c r="A361" s="49"/>
      <c r="B361" s="49"/>
      <c r="C361" s="49"/>
      <c r="D361" s="49"/>
      <c r="E361" s="50"/>
      <c r="F361" s="49"/>
      <c r="G361" s="51"/>
      <c r="H361" s="51"/>
      <c r="I361" s="51"/>
      <c r="J361" s="51"/>
      <c r="K361" s="51"/>
      <c r="L361" s="51"/>
      <c r="M361" s="51"/>
      <c r="N361" s="51"/>
      <c r="O361" s="51"/>
      <c r="P361" s="52" t="str">
        <f>IF($A361="","",CHOOSE(Calc!$S$2,N(L361),N(M361),N(N361),N(O361)))</f>
        <v/>
      </c>
      <c r="Q361" s="53" t="str">
        <f>IF(OR($A361="",N(G361)=0,N(I361)=0),"",N(G361)/N(I361)*1000)</f>
        <v/>
      </c>
      <c r="R361" s="53" t="str">
        <f>IF(OR($A361="",N(G361)=0,N(J361)=0),"",N(G361)/N(J361))</f>
        <v/>
      </c>
      <c r="S361" s="53" t="str">
        <f>IF(OR($A361="",N(G361)=0,N(P361)=0),"",N(G361)/P361)</f>
        <v/>
      </c>
      <c r="T361" s="54" t="str">
        <f>IF(AND($A361="",COUNTA(B361:O361)=0),"",IF($A361="","Add the creator",IF(COUNTA(G361:O361)&gt;COUNT(G361:O361),"A number is saved as text",IF(B361="","Add the platform",IF(N(G361)=0,"Add the cost",IF(N(I361)=0,"Add impressions",IF(N(H361)&gt;N(I361),"Reach is above impressions","✓")))))))</f>
        <v/>
      </c>
    </row>
    <row r="362" spans="1:20" ht="20.100000000000001" customHeight="1">
      <c r="A362" s="49"/>
      <c r="B362" s="49"/>
      <c r="C362" s="49"/>
      <c r="D362" s="49"/>
      <c r="E362" s="50"/>
      <c r="F362" s="49"/>
      <c r="G362" s="51"/>
      <c r="H362" s="51"/>
      <c r="I362" s="51"/>
      <c r="J362" s="51"/>
      <c r="K362" s="51"/>
      <c r="L362" s="51"/>
      <c r="M362" s="51"/>
      <c r="N362" s="51"/>
      <c r="O362" s="51"/>
      <c r="P362" s="52" t="str">
        <f>IF($A362="","",CHOOSE(Calc!$S$2,N(L362),N(M362),N(N362),N(O362)))</f>
        <v/>
      </c>
      <c r="Q362" s="53" t="str">
        <f>IF(OR($A362="",N(G362)=0,N(I362)=0),"",N(G362)/N(I362)*1000)</f>
        <v/>
      </c>
      <c r="R362" s="53" t="str">
        <f>IF(OR($A362="",N(G362)=0,N(J362)=0),"",N(G362)/N(J362))</f>
        <v/>
      </c>
      <c r="S362" s="53" t="str">
        <f>IF(OR($A362="",N(G362)=0,N(P362)=0),"",N(G362)/P362)</f>
        <v/>
      </c>
      <c r="T362" s="54" t="str">
        <f>IF(AND($A362="",COUNTA(B362:O362)=0),"",IF($A362="","Add the creator",IF(COUNTA(G362:O362)&gt;COUNT(G362:O362),"A number is saved as text",IF(B362="","Add the platform",IF(N(G362)=0,"Add the cost",IF(N(I362)=0,"Add impressions",IF(N(H362)&gt;N(I362),"Reach is above impressions","✓")))))))</f>
        <v/>
      </c>
    </row>
    <row r="363" spans="1:20" ht="20.100000000000001" customHeight="1">
      <c r="A363" s="49"/>
      <c r="B363" s="49"/>
      <c r="C363" s="49"/>
      <c r="D363" s="49"/>
      <c r="E363" s="50"/>
      <c r="F363" s="49"/>
      <c r="G363" s="51"/>
      <c r="H363" s="51"/>
      <c r="I363" s="51"/>
      <c r="J363" s="51"/>
      <c r="K363" s="51"/>
      <c r="L363" s="51"/>
      <c r="M363" s="51"/>
      <c r="N363" s="51"/>
      <c r="O363" s="51"/>
      <c r="P363" s="52" t="str">
        <f>IF($A363="","",CHOOSE(Calc!$S$2,N(L363),N(M363),N(N363),N(O363)))</f>
        <v/>
      </c>
      <c r="Q363" s="53" t="str">
        <f>IF(OR($A363="",N(G363)=0,N(I363)=0),"",N(G363)/N(I363)*1000)</f>
        <v/>
      </c>
      <c r="R363" s="53" t="str">
        <f>IF(OR($A363="",N(G363)=0,N(J363)=0),"",N(G363)/N(J363))</f>
        <v/>
      </c>
      <c r="S363" s="53" t="str">
        <f>IF(OR($A363="",N(G363)=0,N(P363)=0),"",N(G363)/P363)</f>
        <v/>
      </c>
      <c r="T363" s="54" t="str">
        <f>IF(AND($A363="",COUNTA(B363:O363)=0),"",IF($A363="","Add the creator",IF(COUNTA(G363:O363)&gt;COUNT(G363:O363),"A number is saved as text",IF(B363="","Add the platform",IF(N(G363)=0,"Add the cost",IF(N(I363)=0,"Add impressions",IF(N(H363)&gt;N(I363),"Reach is above impressions","✓")))))))</f>
        <v/>
      </c>
    </row>
    <row r="364" spans="1:20" ht="20.100000000000001" customHeight="1">
      <c r="A364" s="49"/>
      <c r="B364" s="49"/>
      <c r="C364" s="49"/>
      <c r="D364" s="49"/>
      <c r="E364" s="50"/>
      <c r="F364" s="49"/>
      <c r="G364" s="51"/>
      <c r="H364" s="51"/>
      <c r="I364" s="51"/>
      <c r="J364" s="51"/>
      <c r="K364" s="51"/>
      <c r="L364" s="51"/>
      <c r="M364" s="51"/>
      <c r="N364" s="51"/>
      <c r="O364" s="51"/>
      <c r="P364" s="52" t="str">
        <f>IF($A364="","",CHOOSE(Calc!$S$2,N(L364),N(M364),N(N364),N(O364)))</f>
        <v/>
      </c>
      <c r="Q364" s="53" t="str">
        <f>IF(OR($A364="",N(G364)=0,N(I364)=0),"",N(G364)/N(I364)*1000)</f>
        <v/>
      </c>
      <c r="R364" s="53" t="str">
        <f>IF(OR($A364="",N(G364)=0,N(J364)=0),"",N(G364)/N(J364))</f>
        <v/>
      </c>
      <c r="S364" s="53" t="str">
        <f>IF(OR($A364="",N(G364)=0,N(P364)=0),"",N(G364)/P364)</f>
        <v/>
      </c>
      <c r="T364" s="54" t="str">
        <f>IF(AND($A364="",COUNTA(B364:O364)=0),"",IF($A364="","Add the creator",IF(COUNTA(G364:O364)&gt;COUNT(G364:O364),"A number is saved as text",IF(B364="","Add the platform",IF(N(G364)=0,"Add the cost",IF(N(I364)=0,"Add impressions",IF(N(H364)&gt;N(I364),"Reach is above impressions","✓")))))))</f>
        <v/>
      </c>
    </row>
    <row r="365" spans="1:20" ht="20.100000000000001" customHeight="1">
      <c r="A365" s="49"/>
      <c r="B365" s="49"/>
      <c r="C365" s="49"/>
      <c r="D365" s="49"/>
      <c r="E365" s="50"/>
      <c r="F365" s="49"/>
      <c r="G365" s="51"/>
      <c r="H365" s="51"/>
      <c r="I365" s="51"/>
      <c r="J365" s="51"/>
      <c r="K365" s="51"/>
      <c r="L365" s="51"/>
      <c r="M365" s="51"/>
      <c r="N365" s="51"/>
      <c r="O365" s="51"/>
      <c r="P365" s="52" t="str">
        <f>IF($A365="","",CHOOSE(Calc!$S$2,N(L365),N(M365),N(N365),N(O365)))</f>
        <v/>
      </c>
      <c r="Q365" s="53" t="str">
        <f>IF(OR($A365="",N(G365)=0,N(I365)=0),"",N(G365)/N(I365)*1000)</f>
        <v/>
      </c>
      <c r="R365" s="53" t="str">
        <f>IF(OR($A365="",N(G365)=0,N(J365)=0),"",N(G365)/N(J365))</f>
        <v/>
      </c>
      <c r="S365" s="53" t="str">
        <f>IF(OR($A365="",N(G365)=0,N(P365)=0),"",N(G365)/P365)</f>
        <v/>
      </c>
      <c r="T365" s="54" t="str">
        <f>IF(AND($A365="",COUNTA(B365:O365)=0),"",IF($A365="","Add the creator",IF(COUNTA(G365:O365)&gt;COUNT(G365:O365),"A number is saved as text",IF(B365="","Add the platform",IF(N(G365)=0,"Add the cost",IF(N(I365)=0,"Add impressions",IF(N(H365)&gt;N(I365),"Reach is above impressions","✓")))))))</f>
        <v/>
      </c>
    </row>
    <row r="366" spans="1:20" ht="20.100000000000001" customHeight="1">
      <c r="A366" s="49"/>
      <c r="B366" s="49"/>
      <c r="C366" s="49"/>
      <c r="D366" s="49"/>
      <c r="E366" s="50"/>
      <c r="F366" s="49"/>
      <c r="G366" s="51"/>
      <c r="H366" s="51"/>
      <c r="I366" s="51"/>
      <c r="J366" s="51"/>
      <c r="K366" s="51"/>
      <c r="L366" s="51"/>
      <c r="M366" s="51"/>
      <c r="N366" s="51"/>
      <c r="O366" s="51"/>
      <c r="P366" s="52" t="str">
        <f>IF($A366="","",CHOOSE(Calc!$S$2,N(L366),N(M366),N(N366),N(O366)))</f>
        <v/>
      </c>
      <c r="Q366" s="53" t="str">
        <f>IF(OR($A366="",N(G366)=0,N(I366)=0),"",N(G366)/N(I366)*1000)</f>
        <v/>
      </c>
      <c r="R366" s="53" t="str">
        <f>IF(OR($A366="",N(G366)=0,N(J366)=0),"",N(G366)/N(J366))</f>
        <v/>
      </c>
      <c r="S366" s="53" t="str">
        <f>IF(OR($A366="",N(G366)=0,N(P366)=0),"",N(G366)/P366)</f>
        <v/>
      </c>
      <c r="T366" s="54" t="str">
        <f>IF(AND($A366="",COUNTA(B366:O366)=0),"",IF($A366="","Add the creator",IF(COUNTA(G366:O366)&gt;COUNT(G366:O366),"A number is saved as text",IF(B366="","Add the platform",IF(N(G366)=0,"Add the cost",IF(N(I366)=0,"Add impressions",IF(N(H366)&gt;N(I366),"Reach is above impressions","✓")))))))</f>
        <v/>
      </c>
    </row>
    <row r="367" spans="1:20" ht="20.100000000000001" customHeight="1">
      <c r="A367" s="49"/>
      <c r="B367" s="49"/>
      <c r="C367" s="49"/>
      <c r="D367" s="49"/>
      <c r="E367" s="50"/>
      <c r="F367" s="49"/>
      <c r="G367" s="51"/>
      <c r="H367" s="51"/>
      <c r="I367" s="51"/>
      <c r="J367" s="51"/>
      <c r="K367" s="51"/>
      <c r="L367" s="51"/>
      <c r="M367" s="51"/>
      <c r="N367" s="51"/>
      <c r="O367" s="51"/>
      <c r="P367" s="52" t="str">
        <f>IF($A367="","",CHOOSE(Calc!$S$2,N(L367),N(M367),N(N367),N(O367)))</f>
        <v/>
      </c>
      <c r="Q367" s="53" t="str">
        <f>IF(OR($A367="",N(G367)=0,N(I367)=0),"",N(G367)/N(I367)*1000)</f>
        <v/>
      </c>
      <c r="R367" s="53" t="str">
        <f>IF(OR($A367="",N(G367)=0,N(J367)=0),"",N(G367)/N(J367))</f>
        <v/>
      </c>
      <c r="S367" s="53" t="str">
        <f>IF(OR($A367="",N(G367)=0,N(P367)=0),"",N(G367)/P367)</f>
        <v/>
      </c>
      <c r="T367" s="54" t="str">
        <f>IF(AND($A367="",COUNTA(B367:O367)=0),"",IF($A367="","Add the creator",IF(COUNTA(G367:O367)&gt;COUNT(G367:O367),"A number is saved as text",IF(B367="","Add the platform",IF(N(G367)=0,"Add the cost",IF(N(I367)=0,"Add impressions",IF(N(H367)&gt;N(I367),"Reach is above impressions","✓")))))))</f>
        <v/>
      </c>
    </row>
    <row r="368" spans="1:20" ht="20.100000000000001" customHeight="1">
      <c r="A368" s="49"/>
      <c r="B368" s="49"/>
      <c r="C368" s="49"/>
      <c r="D368" s="49"/>
      <c r="E368" s="50"/>
      <c r="F368" s="49"/>
      <c r="G368" s="51"/>
      <c r="H368" s="51"/>
      <c r="I368" s="51"/>
      <c r="J368" s="51"/>
      <c r="K368" s="51"/>
      <c r="L368" s="51"/>
      <c r="M368" s="51"/>
      <c r="N368" s="51"/>
      <c r="O368" s="51"/>
      <c r="P368" s="52" t="str">
        <f>IF($A368="","",CHOOSE(Calc!$S$2,N(L368),N(M368),N(N368),N(O368)))</f>
        <v/>
      </c>
      <c r="Q368" s="53" t="str">
        <f>IF(OR($A368="",N(G368)=0,N(I368)=0),"",N(G368)/N(I368)*1000)</f>
        <v/>
      </c>
      <c r="R368" s="53" t="str">
        <f>IF(OR($A368="",N(G368)=0,N(J368)=0),"",N(G368)/N(J368))</f>
        <v/>
      </c>
      <c r="S368" s="53" t="str">
        <f>IF(OR($A368="",N(G368)=0,N(P368)=0),"",N(G368)/P368)</f>
        <v/>
      </c>
      <c r="T368" s="54" t="str">
        <f>IF(AND($A368="",COUNTA(B368:O368)=0),"",IF($A368="","Add the creator",IF(COUNTA(G368:O368)&gt;COUNT(G368:O368),"A number is saved as text",IF(B368="","Add the platform",IF(N(G368)=0,"Add the cost",IF(N(I368)=0,"Add impressions",IF(N(H368)&gt;N(I368),"Reach is above impressions","✓")))))))</f>
        <v/>
      </c>
    </row>
    <row r="369" spans="1:20" ht="20.100000000000001" customHeight="1">
      <c r="A369" s="49"/>
      <c r="B369" s="49"/>
      <c r="C369" s="49"/>
      <c r="D369" s="49"/>
      <c r="E369" s="50"/>
      <c r="F369" s="49"/>
      <c r="G369" s="51"/>
      <c r="H369" s="51"/>
      <c r="I369" s="51"/>
      <c r="J369" s="51"/>
      <c r="K369" s="51"/>
      <c r="L369" s="51"/>
      <c r="M369" s="51"/>
      <c r="N369" s="51"/>
      <c r="O369" s="51"/>
      <c r="P369" s="52" t="str">
        <f>IF($A369="","",CHOOSE(Calc!$S$2,N(L369),N(M369),N(N369),N(O369)))</f>
        <v/>
      </c>
      <c r="Q369" s="53" t="str">
        <f>IF(OR($A369="",N(G369)=0,N(I369)=0),"",N(G369)/N(I369)*1000)</f>
        <v/>
      </c>
      <c r="R369" s="53" t="str">
        <f>IF(OR($A369="",N(G369)=0,N(J369)=0),"",N(G369)/N(J369))</f>
        <v/>
      </c>
      <c r="S369" s="53" t="str">
        <f>IF(OR($A369="",N(G369)=0,N(P369)=0),"",N(G369)/P369)</f>
        <v/>
      </c>
      <c r="T369" s="54" t="str">
        <f>IF(AND($A369="",COUNTA(B369:O369)=0),"",IF($A369="","Add the creator",IF(COUNTA(G369:O369)&gt;COUNT(G369:O369),"A number is saved as text",IF(B369="","Add the platform",IF(N(G369)=0,"Add the cost",IF(N(I369)=0,"Add impressions",IF(N(H369)&gt;N(I369),"Reach is above impressions","✓")))))))</f>
        <v/>
      </c>
    </row>
    <row r="370" spans="1:20" ht="20.100000000000001" customHeight="1">
      <c r="A370" s="49"/>
      <c r="B370" s="49"/>
      <c r="C370" s="49"/>
      <c r="D370" s="49"/>
      <c r="E370" s="50"/>
      <c r="F370" s="49"/>
      <c r="G370" s="51"/>
      <c r="H370" s="51"/>
      <c r="I370" s="51"/>
      <c r="J370" s="51"/>
      <c r="K370" s="51"/>
      <c r="L370" s="51"/>
      <c r="M370" s="51"/>
      <c r="N370" s="51"/>
      <c r="O370" s="51"/>
      <c r="P370" s="52" t="str">
        <f>IF($A370="","",CHOOSE(Calc!$S$2,N(L370),N(M370),N(N370),N(O370)))</f>
        <v/>
      </c>
      <c r="Q370" s="53" t="str">
        <f>IF(OR($A370="",N(G370)=0,N(I370)=0),"",N(G370)/N(I370)*1000)</f>
        <v/>
      </c>
      <c r="R370" s="53" t="str">
        <f>IF(OR($A370="",N(G370)=0,N(J370)=0),"",N(G370)/N(J370))</f>
        <v/>
      </c>
      <c r="S370" s="53" t="str">
        <f>IF(OR($A370="",N(G370)=0,N(P370)=0),"",N(G370)/P370)</f>
        <v/>
      </c>
      <c r="T370" s="54" t="str">
        <f>IF(AND($A370="",COUNTA(B370:O370)=0),"",IF($A370="","Add the creator",IF(COUNTA(G370:O370)&gt;COUNT(G370:O370),"A number is saved as text",IF(B370="","Add the platform",IF(N(G370)=0,"Add the cost",IF(N(I370)=0,"Add impressions",IF(N(H370)&gt;N(I370),"Reach is above impressions","✓")))))))</f>
        <v/>
      </c>
    </row>
    <row r="371" spans="1:20" ht="20.100000000000001" customHeight="1">
      <c r="A371" s="49"/>
      <c r="B371" s="49"/>
      <c r="C371" s="49"/>
      <c r="D371" s="49"/>
      <c r="E371" s="50"/>
      <c r="F371" s="49"/>
      <c r="G371" s="51"/>
      <c r="H371" s="51"/>
      <c r="I371" s="51"/>
      <c r="J371" s="51"/>
      <c r="K371" s="51"/>
      <c r="L371" s="51"/>
      <c r="M371" s="51"/>
      <c r="N371" s="51"/>
      <c r="O371" s="51"/>
      <c r="P371" s="52" t="str">
        <f>IF($A371="","",CHOOSE(Calc!$S$2,N(L371),N(M371),N(N371),N(O371)))</f>
        <v/>
      </c>
      <c r="Q371" s="53" t="str">
        <f>IF(OR($A371="",N(G371)=0,N(I371)=0),"",N(G371)/N(I371)*1000)</f>
        <v/>
      </c>
      <c r="R371" s="53" t="str">
        <f>IF(OR($A371="",N(G371)=0,N(J371)=0),"",N(G371)/N(J371))</f>
        <v/>
      </c>
      <c r="S371" s="53" t="str">
        <f>IF(OR($A371="",N(G371)=0,N(P371)=0),"",N(G371)/P371)</f>
        <v/>
      </c>
      <c r="T371" s="54" t="str">
        <f>IF(AND($A371="",COUNTA(B371:O371)=0),"",IF($A371="","Add the creator",IF(COUNTA(G371:O371)&gt;COUNT(G371:O371),"A number is saved as text",IF(B371="","Add the platform",IF(N(G371)=0,"Add the cost",IF(N(I371)=0,"Add impressions",IF(N(H371)&gt;N(I371),"Reach is above impressions","✓")))))))</f>
        <v/>
      </c>
    </row>
    <row r="372" spans="1:20" ht="20.100000000000001" customHeight="1">
      <c r="A372" s="49"/>
      <c r="B372" s="49"/>
      <c r="C372" s="49"/>
      <c r="D372" s="49"/>
      <c r="E372" s="50"/>
      <c r="F372" s="49"/>
      <c r="G372" s="51"/>
      <c r="H372" s="51"/>
      <c r="I372" s="51"/>
      <c r="J372" s="51"/>
      <c r="K372" s="51"/>
      <c r="L372" s="51"/>
      <c r="M372" s="51"/>
      <c r="N372" s="51"/>
      <c r="O372" s="51"/>
      <c r="P372" s="52" t="str">
        <f>IF($A372="","",CHOOSE(Calc!$S$2,N(L372),N(M372),N(N372),N(O372)))</f>
        <v/>
      </c>
      <c r="Q372" s="53" t="str">
        <f>IF(OR($A372="",N(G372)=0,N(I372)=0),"",N(G372)/N(I372)*1000)</f>
        <v/>
      </c>
      <c r="R372" s="53" t="str">
        <f>IF(OR($A372="",N(G372)=0,N(J372)=0),"",N(G372)/N(J372))</f>
        <v/>
      </c>
      <c r="S372" s="53" t="str">
        <f>IF(OR($A372="",N(G372)=0,N(P372)=0),"",N(G372)/P372)</f>
        <v/>
      </c>
      <c r="T372" s="54" t="str">
        <f>IF(AND($A372="",COUNTA(B372:O372)=0),"",IF($A372="","Add the creator",IF(COUNTA(G372:O372)&gt;COUNT(G372:O372),"A number is saved as text",IF(B372="","Add the platform",IF(N(G372)=0,"Add the cost",IF(N(I372)=0,"Add impressions",IF(N(H372)&gt;N(I372),"Reach is above impressions","✓")))))))</f>
        <v/>
      </c>
    </row>
    <row r="373" spans="1:20" ht="20.100000000000001" customHeight="1">
      <c r="A373" s="49"/>
      <c r="B373" s="49"/>
      <c r="C373" s="49"/>
      <c r="D373" s="49"/>
      <c r="E373" s="50"/>
      <c r="F373" s="49"/>
      <c r="G373" s="51"/>
      <c r="H373" s="51"/>
      <c r="I373" s="51"/>
      <c r="J373" s="51"/>
      <c r="K373" s="51"/>
      <c r="L373" s="51"/>
      <c r="M373" s="51"/>
      <c r="N373" s="51"/>
      <c r="O373" s="51"/>
      <c r="P373" s="52" t="str">
        <f>IF($A373="","",CHOOSE(Calc!$S$2,N(L373),N(M373),N(N373),N(O373)))</f>
        <v/>
      </c>
      <c r="Q373" s="53" t="str">
        <f>IF(OR($A373="",N(G373)=0,N(I373)=0),"",N(G373)/N(I373)*1000)</f>
        <v/>
      </c>
      <c r="R373" s="53" t="str">
        <f>IF(OR($A373="",N(G373)=0,N(J373)=0),"",N(G373)/N(J373))</f>
        <v/>
      </c>
      <c r="S373" s="53" t="str">
        <f>IF(OR($A373="",N(G373)=0,N(P373)=0),"",N(G373)/P373)</f>
        <v/>
      </c>
      <c r="T373" s="54" t="str">
        <f>IF(AND($A373="",COUNTA(B373:O373)=0),"",IF($A373="","Add the creator",IF(COUNTA(G373:O373)&gt;COUNT(G373:O373),"A number is saved as text",IF(B373="","Add the platform",IF(N(G373)=0,"Add the cost",IF(N(I373)=0,"Add impressions",IF(N(H373)&gt;N(I373),"Reach is above impressions","✓")))))))</f>
        <v/>
      </c>
    </row>
    <row r="374" spans="1:20" ht="20.100000000000001" customHeight="1">
      <c r="A374" s="49"/>
      <c r="B374" s="49"/>
      <c r="C374" s="49"/>
      <c r="D374" s="49"/>
      <c r="E374" s="50"/>
      <c r="F374" s="49"/>
      <c r="G374" s="51"/>
      <c r="H374" s="51"/>
      <c r="I374" s="51"/>
      <c r="J374" s="51"/>
      <c r="K374" s="51"/>
      <c r="L374" s="51"/>
      <c r="M374" s="51"/>
      <c r="N374" s="51"/>
      <c r="O374" s="51"/>
      <c r="P374" s="52" t="str">
        <f>IF($A374="","",CHOOSE(Calc!$S$2,N(L374),N(M374),N(N374),N(O374)))</f>
        <v/>
      </c>
      <c r="Q374" s="53" t="str">
        <f>IF(OR($A374="",N(G374)=0,N(I374)=0),"",N(G374)/N(I374)*1000)</f>
        <v/>
      </c>
      <c r="R374" s="53" t="str">
        <f>IF(OR($A374="",N(G374)=0,N(J374)=0),"",N(G374)/N(J374))</f>
        <v/>
      </c>
      <c r="S374" s="53" t="str">
        <f>IF(OR($A374="",N(G374)=0,N(P374)=0),"",N(G374)/P374)</f>
        <v/>
      </c>
      <c r="T374" s="54" t="str">
        <f>IF(AND($A374="",COUNTA(B374:O374)=0),"",IF($A374="","Add the creator",IF(COUNTA(G374:O374)&gt;COUNT(G374:O374),"A number is saved as text",IF(B374="","Add the platform",IF(N(G374)=0,"Add the cost",IF(N(I374)=0,"Add impressions",IF(N(H374)&gt;N(I374),"Reach is above impressions","✓")))))))</f>
        <v/>
      </c>
    </row>
    <row r="375" spans="1:20" ht="20.100000000000001" customHeight="1">
      <c r="A375" s="49"/>
      <c r="B375" s="49"/>
      <c r="C375" s="49"/>
      <c r="D375" s="49"/>
      <c r="E375" s="50"/>
      <c r="F375" s="49"/>
      <c r="G375" s="51"/>
      <c r="H375" s="51"/>
      <c r="I375" s="51"/>
      <c r="J375" s="51"/>
      <c r="K375" s="51"/>
      <c r="L375" s="51"/>
      <c r="M375" s="51"/>
      <c r="N375" s="51"/>
      <c r="O375" s="51"/>
      <c r="P375" s="52" t="str">
        <f>IF($A375="","",CHOOSE(Calc!$S$2,N(L375),N(M375),N(N375),N(O375)))</f>
        <v/>
      </c>
      <c r="Q375" s="53" t="str">
        <f>IF(OR($A375="",N(G375)=0,N(I375)=0),"",N(G375)/N(I375)*1000)</f>
        <v/>
      </c>
      <c r="R375" s="53" t="str">
        <f>IF(OR($A375="",N(G375)=0,N(J375)=0),"",N(G375)/N(J375))</f>
        <v/>
      </c>
      <c r="S375" s="53" t="str">
        <f>IF(OR($A375="",N(G375)=0,N(P375)=0),"",N(G375)/P375)</f>
        <v/>
      </c>
      <c r="T375" s="54" t="str">
        <f>IF(AND($A375="",COUNTA(B375:O375)=0),"",IF($A375="","Add the creator",IF(COUNTA(G375:O375)&gt;COUNT(G375:O375),"A number is saved as text",IF(B375="","Add the platform",IF(N(G375)=0,"Add the cost",IF(N(I375)=0,"Add impressions",IF(N(H375)&gt;N(I375),"Reach is above impressions","✓")))))))</f>
        <v/>
      </c>
    </row>
    <row r="376" spans="1:20" ht="20.100000000000001" customHeight="1">
      <c r="A376" s="49"/>
      <c r="B376" s="49"/>
      <c r="C376" s="49"/>
      <c r="D376" s="49"/>
      <c r="E376" s="50"/>
      <c r="F376" s="49"/>
      <c r="G376" s="51"/>
      <c r="H376" s="51"/>
      <c r="I376" s="51"/>
      <c r="J376" s="51"/>
      <c r="K376" s="51"/>
      <c r="L376" s="51"/>
      <c r="M376" s="51"/>
      <c r="N376" s="51"/>
      <c r="O376" s="51"/>
      <c r="P376" s="52" t="str">
        <f>IF($A376="","",CHOOSE(Calc!$S$2,N(L376),N(M376),N(N376),N(O376)))</f>
        <v/>
      </c>
      <c r="Q376" s="53" t="str">
        <f>IF(OR($A376="",N(G376)=0,N(I376)=0),"",N(G376)/N(I376)*1000)</f>
        <v/>
      </c>
      <c r="R376" s="53" t="str">
        <f>IF(OR($A376="",N(G376)=0,N(J376)=0),"",N(G376)/N(J376))</f>
        <v/>
      </c>
      <c r="S376" s="53" t="str">
        <f>IF(OR($A376="",N(G376)=0,N(P376)=0),"",N(G376)/P376)</f>
        <v/>
      </c>
      <c r="T376" s="54" t="str">
        <f>IF(AND($A376="",COUNTA(B376:O376)=0),"",IF($A376="","Add the creator",IF(COUNTA(G376:O376)&gt;COUNT(G376:O376),"A number is saved as text",IF(B376="","Add the platform",IF(N(G376)=0,"Add the cost",IF(N(I376)=0,"Add impressions",IF(N(H376)&gt;N(I376),"Reach is above impressions","✓")))))))</f>
        <v/>
      </c>
    </row>
    <row r="377" spans="1:20" ht="20.100000000000001" customHeight="1">
      <c r="A377" s="49"/>
      <c r="B377" s="49"/>
      <c r="C377" s="49"/>
      <c r="D377" s="49"/>
      <c r="E377" s="50"/>
      <c r="F377" s="49"/>
      <c r="G377" s="51"/>
      <c r="H377" s="51"/>
      <c r="I377" s="51"/>
      <c r="J377" s="51"/>
      <c r="K377" s="51"/>
      <c r="L377" s="51"/>
      <c r="M377" s="51"/>
      <c r="N377" s="51"/>
      <c r="O377" s="51"/>
      <c r="P377" s="52" t="str">
        <f>IF($A377="","",CHOOSE(Calc!$S$2,N(L377),N(M377),N(N377),N(O377)))</f>
        <v/>
      </c>
      <c r="Q377" s="53" t="str">
        <f>IF(OR($A377="",N(G377)=0,N(I377)=0),"",N(G377)/N(I377)*1000)</f>
        <v/>
      </c>
      <c r="R377" s="53" t="str">
        <f>IF(OR($A377="",N(G377)=0,N(J377)=0),"",N(G377)/N(J377))</f>
        <v/>
      </c>
      <c r="S377" s="53" t="str">
        <f>IF(OR($A377="",N(G377)=0,N(P377)=0),"",N(G377)/P377)</f>
        <v/>
      </c>
      <c r="T377" s="54" t="str">
        <f>IF(AND($A377="",COUNTA(B377:O377)=0),"",IF($A377="","Add the creator",IF(COUNTA(G377:O377)&gt;COUNT(G377:O377),"A number is saved as text",IF(B377="","Add the platform",IF(N(G377)=0,"Add the cost",IF(N(I377)=0,"Add impressions",IF(N(H377)&gt;N(I377),"Reach is above impressions","✓")))))))</f>
        <v/>
      </c>
    </row>
    <row r="378" spans="1:20" ht="20.100000000000001" customHeight="1">
      <c r="A378" s="49"/>
      <c r="B378" s="49"/>
      <c r="C378" s="49"/>
      <c r="D378" s="49"/>
      <c r="E378" s="50"/>
      <c r="F378" s="49"/>
      <c r="G378" s="51"/>
      <c r="H378" s="51"/>
      <c r="I378" s="51"/>
      <c r="J378" s="51"/>
      <c r="K378" s="51"/>
      <c r="L378" s="51"/>
      <c r="M378" s="51"/>
      <c r="N378" s="51"/>
      <c r="O378" s="51"/>
      <c r="P378" s="52" t="str">
        <f>IF($A378="","",CHOOSE(Calc!$S$2,N(L378),N(M378),N(N378),N(O378)))</f>
        <v/>
      </c>
      <c r="Q378" s="53" t="str">
        <f>IF(OR($A378="",N(G378)=0,N(I378)=0),"",N(G378)/N(I378)*1000)</f>
        <v/>
      </c>
      <c r="R378" s="53" t="str">
        <f>IF(OR($A378="",N(G378)=0,N(J378)=0),"",N(G378)/N(J378))</f>
        <v/>
      </c>
      <c r="S378" s="53" t="str">
        <f>IF(OR($A378="",N(G378)=0,N(P378)=0),"",N(G378)/P378)</f>
        <v/>
      </c>
      <c r="T378" s="54" t="str">
        <f>IF(AND($A378="",COUNTA(B378:O378)=0),"",IF($A378="","Add the creator",IF(COUNTA(G378:O378)&gt;COUNT(G378:O378),"A number is saved as text",IF(B378="","Add the platform",IF(N(G378)=0,"Add the cost",IF(N(I378)=0,"Add impressions",IF(N(H378)&gt;N(I378),"Reach is above impressions","✓")))))))</f>
        <v/>
      </c>
    </row>
    <row r="379" spans="1:20" ht="20.100000000000001" customHeight="1">
      <c r="A379" s="49"/>
      <c r="B379" s="49"/>
      <c r="C379" s="49"/>
      <c r="D379" s="49"/>
      <c r="E379" s="50"/>
      <c r="F379" s="49"/>
      <c r="G379" s="51"/>
      <c r="H379" s="51"/>
      <c r="I379" s="51"/>
      <c r="J379" s="51"/>
      <c r="K379" s="51"/>
      <c r="L379" s="51"/>
      <c r="M379" s="51"/>
      <c r="N379" s="51"/>
      <c r="O379" s="51"/>
      <c r="P379" s="52" t="str">
        <f>IF($A379="","",CHOOSE(Calc!$S$2,N(L379),N(M379),N(N379),N(O379)))</f>
        <v/>
      </c>
      <c r="Q379" s="53" t="str">
        <f>IF(OR($A379="",N(G379)=0,N(I379)=0),"",N(G379)/N(I379)*1000)</f>
        <v/>
      </c>
      <c r="R379" s="53" t="str">
        <f>IF(OR($A379="",N(G379)=0,N(J379)=0),"",N(G379)/N(J379))</f>
        <v/>
      </c>
      <c r="S379" s="53" t="str">
        <f>IF(OR($A379="",N(G379)=0,N(P379)=0),"",N(G379)/P379)</f>
        <v/>
      </c>
      <c r="T379" s="54" t="str">
        <f>IF(AND($A379="",COUNTA(B379:O379)=0),"",IF($A379="","Add the creator",IF(COUNTA(G379:O379)&gt;COUNT(G379:O379),"A number is saved as text",IF(B379="","Add the platform",IF(N(G379)=0,"Add the cost",IF(N(I379)=0,"Add impressions",IF(N(H379)&gt;N(I379),"Reach is above impressions","✓")))))))</f>
        <v/>
      </c>
    </row>
    <row r="380" spans="1:20" ht="20.100000000000001" customHeight="1">
      <c r="A380" s="49"/>
      <c r="B380" s="49"/>
      <c r="C380" s="49"/>
      <c r="D380" s="49"/>
      <c r="E380" s="50"/>
      <c r="F380" s="49"/>
      <c r="G380" s="51"/>
      <c r="H380" s="51"/>
      <c r="I380" s="51"/>
      <c r="J380" s="51"/>
      <c r="K380" s="51"/>
      <c r="L380" s="51"/>
      <c r="M380" s="51"/>
      <c r="N380" s="51"/>
      <c r="O380" s="51"/>
      <c r="P380" s="52" t="str">
        <f>IF($A380="","",CHOOSE(Calc!$S$2,N(L380),N(M380),N(N380),N(O380)))</f>
        <v/>
      </c>
      <c r="Q380" s="53" t="str">
        <f>IF(OR($A380="",N(G380)=0,N(I380)=0),"",N(G380)/N(I380)*1000)</f>
        <v/>
      </c>
      <c r="R380" s="53" t="str">
        <f>IF(OR($A380="",N(G380)=0,N(J380)=0),"",N(G380)/N(J380))</f>
        <v/>
      </c>
      <c r="S380" s="53" t="str">
        <f>IF(OR($A380="",N(G380)=0,N(P380)=0),"",N(G380)/P380)</f>
        <v/>
      </c>
      <c r="T380" s="54" t="str">
        <f>IF(AND($A380="",COUNTA(B380:O380)=0),"",IF($A380="","Add the creator",IF(COUNTA(G380:O380)&gt;COUNT(G380:O380),"A number is saved as text",IF(B380="","Add the platform",IF(N(G380)=0,"Add the cost",IF(N(I380)=0,"Add impressions",IF(N(H380)&gt;N(I380),"Reach is above impressions","✓")))))))</f>
        <v/>
      </c>
    </row>
    <row r="381" spans="1:20" ht="20.100000000000001" customHeight="1">
      <c r="A381" s="49"/>
      <c r="B381" s="49"/>
      <c r="C381" s="49"/>
      <c r="D381" s="49"/>
      <c r="E381" s="50"/>
      <c r="F381" s="49"/>
      <c r="G381" s="51"/>
      <c r="H381" s="51"/>
      <c r="I381" s="51"/>
      <c r="J381" s="51"/>
      <c r="K381" s="51"/>
      <c r="L381" s="51"/>
      <c r="M381" s="51"/>
      <c r="N381" s="51"/>
      <c r="O381" s="51"/>
      <c r="P381" s="52" t="str">
        <f>IF($A381="","",CHOOSE(Calc!$S$2,N(L381),N(M381),N(N381),N(O381)))</f>
        <v/>
      </c>
      <c r="Q381" s="53" t="str">
        <f>IF(OR($A381="",N(G381)=0,N(I381)=0),"",N(G381)/N(I381)*1000)</f>
        <v/>
      </c>
      <c r="R381" s="53" t="str">
        <f>IF(OR($A381="",N(G381)=0,N(J381)=0),"",N(G381)/N(J381))</f>
        <v/>
      </c>
      <c r="S381" s="53" t="str">
        <f>IF(OR($A381="",N(G381)=0,N(P381)=0),"",N(G381)/P381)</f>
        <v/>
      </c>
      <c r="T381" s="54" t="str">
        <f>IF(AND($A381="",COUNTA(B381:O381)=0),"",IF($A381="","Add the creator",IF(COUNTA(G381:O381)&gt;COUNT(G381:O381),"A number is saved as text",IF(B381="","Add the platform",IF(N(G381)=0,"Add the cost",IF(N(I381)=0,"Add impressions",IF(N(H381)&gt;N(I381),"Reach is above impressions","✓")))))))</f>
        <v/>
      </c>
    </row>
    <row r="382" spans="1:20" ht="20.100000000000001" customHeight="1">
      <c r="A382" s="49"/>
      <c r="B382" s="49"/>
      <c r="C382" s="49"/>
      <c r="D382" s="49"/>
      <c r="E382" s="50"/>
      <c r="F382" s="49"/>
      <c r="G382" s="51"/>
      <c r="H382" s="51"/>
      <c r="I382" s="51"/>
      <c r="J382" s="51"/>
      <c r="K382" s="51"/>
      <c r="L382" s="51"/>
      <c r="M382" s="51"/>
      <c r="N382" s="51"/>
      <c r="O382" s="51"/>
      <c r="P382" s="52" t="str">
        <f>IF($A382="","",CHOOSE(Calc!$S$2,N(L382),N(M382),N(N382),N(O382)))</f>
        <v/>
      </c>
      <c r="Q382" s="53" t="str">
        <f>IF(OR($A382="",N(G382)=0,N(I382)=0),"",N(G382)/N(I382)*1000)</f>
        <v/>
      </c>
      <c r="R382" s="53" t="str">
        <f>IF(OR($A382="",N(G382)=0,N(J382)=0),"",N(G382)/N(J382))</f>
        <v/>
      </c>
      <c r="S382" s="53" t="str">
        <f>IF(OR($A382="",N(G382)=0,N(P382)=0),"",N(G382)/P382)</f>
        <v/>
      </c>
      <c r="T382" s="54" t="str">
        <f>IF(AND($A382="",COUNTA(B382:O382)=0),"",IF($A382="","Add the creator",IF(COUNTA(G382:O382)&gt;COUNT(G382:O382),"A number is saved as text",IF(B382="","Add the platform",IF(N(G382)=0,"Add the cost",IF(N(I382)=0,"Add impressions",IF(N(H382)&gt;N(I382),"Reach is above impressions","✓")))))))</f>
        <v/>
      </c>
    </row>
    <row r="383" spans="1:20" ht="20.100000000000001" customHeight="1">
      <c r="A383" s="49"/>
      <c r="B383" s="49"/>
      <c r="C383" s="49"/>
      <c r="D383" s="49"/>
      <c r="E383" s="50"/>
      <c r="F383" s="49"/>
      <c r="G383" s="51"/>
      <c r="H383" s="51"/>
      <c r="I383" s="51"/>
      <c r="J383" s="51"/>
      <c r="K383" s="51"/>
      <c r="L383" s="51"/>
      <c r="M383" s="51"/>
      <c r="N383" s="51"/>
      <c r="O383" s="51"/>
      <c r="P383" s="52" t="str">
        <f>IF($A383="","",CHOOSE(Calc!$S$2,N(L383),N(M383),N(N383),N(O383)))</f>
        <v/>
      </c>
      <c r="Q383" s="53" t="str">
        <f>IF(OR($A383="",N(G383)=0,N(I383)=0),"",N(G383)/N(I383)*1000)</f>
        <v/>
      </c>
      <c r="R383" s="53" t="str">
        <f>IF(OR($A383="",N(G383)=0,N(J383)=0),"",N(G383)/N(J383))</f>
        <v/>
      </c>
      <c r="S383" s="53" t="str">
        <f>IF(OR($A383="",N(G383)=0,N(P383)=0),"",N(G383)/P383)</f>
        <v/>
      </c>
      <c r="T383" s="54" t="str">
        <f>IF(AND($A383="",COUNTA(B383:O383)=0),"",IF($A383="","Add the creator",IF(COUNTA(G383:O383)&gt;COUNT(G383:O383),"A number is saved as text",IF(B383="","Add the platform",IF(N(G383)=0,"Add the cost",IF(N(I383)=0,"Add impressions",IF(N(H383)&gt;N(I383),"Reach is above impressions","✓")))))))</f>
        <v/>
      </c>
    </row>
    <row r="384" spans="1:20" ht="20.100000000000001" customHeight="1">
      <c r="A384" s="49"/>
      <c r="B384" s="49"/>
      <c r="C384" s="49"/>
      <c r="D384" s="49"/>
      <c r="E384" s="50"/>
      <c r="F384" s="49"/>
      <c r="G384" s="51"/>
      <c r="H384" s="51"/>
      <c r="I384" s="51"/>
      <c r="J384" s="51"/>
      <c r="K384" s="51"/>
      <c r="L384" s="51"/>
      <c r="M384" s="51"/>
      <c r="N384" s="51"/>
      <c r="O384" s="51"/>
      <c r="P384" s="52" t="str">
        <f>IF($A384="","",CHOOSE(Calc!$S$2,N(L384),N(M384),N(N384),N(O384)))</f>
        <v/>
      </c>
      <c r="Q384" s="53" t="str">
        <f>IF(OR($A384="",N(G384)=0,N(I384)=0),"",N(G384)/N(I384)*1000)</f>
        <v/>
      </c>
      <c r="R384" s="53" t="str">
        <f>IF(OR($A384="",N(G384)=0,N(J384)=0),"",N(G384)/N(J384))</f>
        <v/>
      </c>
      <c r="S384" s="53" t="str">
        <f>IF(OR($A384="",N(G384)=0,N(P384)=0),"",N(G384)/P384)</f>
        <v/>
      </c>
      <c r="T384" s="54" t="str">
        <f>IF(AND($A384="",COUNTA(B384:O384)=0),"",IF($A384="","Add the creator",IF(COUNTA(G384:O384)&gt;COUNT(G384:O384),"A number is saved as text",IF(B384="","Add the platform",IF(N(G384)=0,"Add the cost",IF(N(I384)=0,"Add impressions",IF(N(H384)&gt;N(I384),"Reach is above impressions","✓")))))))</f>
        <v/>
      </c>
    </row>
    <row r="385" spans="1:20" ht="20.100000000000001" customHeight="1">
      <c r="A385" s="49"/>
      <c r="B385" s="49"/>
      <c r="C385" s="49"/>
      <c r="D385" s="49"/>
      <c r="E385" s="50"/>
      <c r="F385" s="49"/>
      <c r="G385" s="51"/>
      <c r="H385" s="51"/>
      <c r="I385" s="51"/>
      <c r="J385" s="51"/>
      <c r="K385" s="51"/>
      <c r="L385" s="51"/>
      <c r="M385" s="51"/>
      <c r="N385" s="51"/>
      <c r="O385" s="51"/>
      <c r="P385" s="52" t="str">
        <f>IF($A385="","",CHOOSE(Calc!$S$2,N(L385),N(M385),N(N385),N(O385)))</f>
        <v/>
      </c>
      <c r="Q385" s="53" t="str">
        <f>IF(OR($A385="",N(G385)=0,N(I385)=0),"",N(G385)/N(I385)*1000)</f>
        <v/>
      </c>
      <c r="R385" s="53" t="str">
        <f>IF(OR($A385="",N(G385)=0,N(J385)=0),"",N(G385)/N(J385))</f>
        <v/>
      </c>
      <c r="S385" s="53" t="str">
        <f>IF(OR($A385="",N(G385)=0,N(P385)=0),"",N(G385)/P385)</f>
        <v/>
      </c>
      <c r="T385" s="54" t="str">
        <f>IF(AND($A385="",COUNTA(B385:O385)=0),"",IF($A385="","Add the creator",IF(COUNTA(G385:O385)&gt;COUNT(G385:O385),"A number is saved as text",IF(B385="","Add the platform",IF(N(G385)=0,"Add the cost",IF(N(I385)=0,"Add impressions",IF(N(H385)&gt;N(I385),"Reach is above impressions","✓")))))))</f>
        <v/>
      </c>
    </row>
    <row r="386" spans="1:20" ht="20.100000000000001" customHeight="1">
      <c r="A386" s="49"/>
      <c r="B386" s="49"/>
      <c r="C386" s="49"/>
      <c r="D386" s="49"/>
      <c r="E386" s="50"/>
      <c r="F386" s="49"/>
      <c r="G386" s="51"/>
      <c r="H386" s="51"/>
      <c r="I386" s="51"/>
      <c r="J386" s="51"/>
      <c r="K386" s="51"/>
      <c r="L386" s="51"/>
      <c r="M386" s="51"/>
      <c r="N386" s="51"/>
      <c r="O386" s="51"/>
      <c r="P386" s="52" t="str">
        <f>IF($A386="","",CHOOSE(Calc!$S$2,N(L386),N(M386),N(N386),N(O386)))</f>
        <v/>
      </c>
      <c r="Q386" s="53" t="str">
        <f>IF(OR($A386="",N(G386)=0,N(I386)=0),"",N(G386)/N(I386)*1000)</f>
        <v/>
      </c>
      <c r="R386" s="53" t="str">
        <f>IF(OR($A386="",N(G386)=0,N(J386)=0),"",N(G386)/N(J386))</f>
        <v/>
      </c>
      <c r="S386" s="53" t="str">
        <f>IF(OR($A386="",N(G386)=0,N(P386)=0),"",N(G386)/P386)</f>
        <v/>
      </c>
      <c r="T386" s="54" t="str">
        <f>IF(AND($A386="",COUNTA(B386:O386)=0),"",IF($A386="","Add the creator",IF(COUNTA(G386:O386)&gt;COUNT(G386:O386),"A number is saved as text",IF(B386="","Add the platform",IF(N(G386)=0,"Add the cost",IF(N(I386)=0,"Add impressions",IF(N(H386)&gt;N(I386),"Reach is above impressions","✓")))))))</f>
        <v/>
      </c>
    </row>
    <row r="387" spans="1:20" ht="20.100000000000001" customHeight="1">
      <c r="A387" s="49"/>
      <c r="B387" s="49"/>
      <c r="C387" s="49"/>
      <c r="D387" s="49"/>
      <c r="E387" s="50"/>
      <c r="F387" s="49"/>
      <c r="G387" s="51"/>
      <c r="H387" s="51"/>
      <c r="I387" s="51"/>
      <c r="J387" s="51"/>
      <c r="K387" s="51"/>
      <c r="L387" s="51"/>
      <c r="M387" s="51"/>
      <c r="N387" s="51"/>
      <c r="O387" s="51"/>
      <c r="P387" s="52" t="str">
        <f>IF($A387="","",CHOOSE(Calc!$S$2,N(L387),N(M387),N(N387),N(O387)))</f>
        <v/>
      </c>
      <c r="Q387" s="53" t="str">
        <f>IF(OR($A387="",N(G387)=0,N(I387)=0),"",N(G387)/N(I387)*1000)</f>
        <v/>
      </c>
      <c r="R387" s="53" t="str">
        <f>IF(OR($A387="",N(G387)=0,N(J387)=0),"",N(G387)/N(J387))</f>
        <v/>
      </c>
      <c r="S387" s="53" t="str">
        <f>IF(OR($A387="",N(G387)=0,N(P387)=0),"",N(G387)/P387)</f>
        <v/>
      </c>
      <c r="T387" s="54" t="str">
        <f>IF(AND($A387="",COUNTA(B387:O387)=0),"",IF($A387="","Add the creator",IF(COUNTA(G387:O387)&gt;COUNT(G387:O387),"A number is saved as text",IF(B387="","Add the platform",IF(N(G387)=0,"Add the cost",IF(N(I387)=0,"Add impressions",IF(N(H387)&gt;N(I387),"Reach is above impressions","✓")))))))</f>
        <v/>
      </c>
    </row>
    <row r="388" spans="1:20" ht="20.100000000000001" customHeight="1">
      <c r="A388" s="49"/>
      <c r="B388" s="49"/>
      <c r="C388" s="49"/>
      <c r="D388" s="49"/>
      <c r="E388" s="50"/>
      <c r="F388" s="49"/>
      <c r="G388" s="51"/>
      <c r="H388" s="51"/>
      <c r="I388" s="51"/>
      <c r="J388" s="51"/>
      <c r="K388" s="51"/>
      <c r="L388" s="51"/>
      <c r="M388" s="51"/>
      <c r="N388" s="51"/>
      <c r="O388" s="51"/>
      <c r="P388" s="52" t="str">
        <f>IF($A388="","",CHOOSE(Calc!$S$2,N(L388),N(M388),N(N388),N(O388)))</f>
        <v/>
      </c>
      <c r="Q388" s="53" t="str">
        <f>IF(OR($A388="",N(G388)=0,N(I388)=0),"",N(G388)/N(I388)*1000)</f>
        <v/>
      </c>
      <c r="R388" s="53" t="str">
        <f>IF(OR($A388="",N(G388)=0,N(J388)=0),"",N(G388)/N(J388))</f>
        <v/>
      </c>
      <c r="S388" s="53" t="str">
        <f>IF(OR($A388="",N(G388)=0,N(P388)=0),"",N(G388)/P388)</f>
        <v/>
      </c>
      <c r="T388" s="54" t="str">
        <f>IF(AND($A388="",COUNTA(B388:O388)=0),"",IF($A388="","Add the creator",IF(COUNTA(G388:O388)&gt;COUNT(G388:O388),"A number is saved as text",IF(B388="","Add the platform",IF(N(G388)=0,"Add the cost",IF(N(I388)=0,"Add impressions",IF(N(H388)&gt;N(I388),"Reach is above impressions","✓")))))))</f>
        <v/>
      </c>
    </row>
    <row r="389" spans="1:20" ht="20.100000000000001" customHeight="1">
      <c r="A389" s="49"/>
      <c r="B389" s="49"/>
      <c r="C389" s="49"/>
      <c r="D389" s="49"/>
      <c r="E389" s="50"/>
      <c r="F389" s="49"/>
      <c r="G389" s="51"/>
      <c r="H389" s="51"/>
      <c r="I389" s="51"/>
      <c r="J389" s="51"/>
      <c r="K389" s="51"/>
      <c r="L389" s="51"/>
      <c r="M389" s="51"/>
      <c r="N389" s="51"/>
      <c r="O389" s="51"/>
      <c r="P389" s="52" t="str">
        <f>IF($A389="","",CHOOSE(Calc!$S$2,N(L389),N(M389),N(N389),N(O389)))</f>
        <v/>
      </c>
      <c r="Q389" s="53" t="str">
        <f>IF(OR($A389="",N(G389)=0,N(I389)=0),"",N(G389)/N(I389)*1000)</f>
        <v/>
      </c>
      <c r="R389" s="53" t="str">
        <f>IF(OR($A389="",N(G389)=0,N(J389)=0),"",N(G389)/N(J389))</f>
        <v/>
      </c>
      <c r="S389" s="53" t="str">
        <f>IF(OR($A389="",N(G389)=0,N(P389)=0),"",N(G389)/P389)</f>
        <v/>
      </c>
      <c r="T389" s="54" t="str">
        <f>IF(AND($A389="",COUNTA(B389:O389)=0),"",IF($A389="","Add the creator",IF(COUNTA(G389:O389)&gt;COUNT(G389:O389),"A number is saved as text",IF(B389="","Add the platform",IF(N(G389)=0,"Add the cost",IF(N(I389)=0,"Add impressions",IF(N(H389)&gt;N(I389),"Reach is above impressions","✓")))))))</f>
        <v/>
      </c>
    </row>
    <row r="390" spans="1:20" ht="20.100000000000001" customHeight="1">
      <c r="A390" s="49"/>
      <c r="B390" s="49"/>
      <c r="C390" s="49"/>
      <c r="D390" s="49"/>
      <c r="E390" s="50"/>
      <c r="F390" s="49"/>
      <c r="G390" s="51"/>
      <c r="H390" s="51"/>
      <c r="I390" s="51"/>
      <c r="J390" s="51"/>
      <c r="K390" s="51"/>
      <c r="L390" s="51"/>
      <c r="M390" s="51"/>
      <c r="N390" s="51"/>
      <c r="O390" s="51"/>
      <c r="P390" s="52" t="str">
        <f>IF($A390="","",CHOOSE(Calc!$S$2,N(L390),N(M390),N(N390),N(O390)))</f>
        <v/>
      </c>
      <c r="Q390" s="53" t="str">
        <f>IF(OR($A390="",N(G390)=0,N(I390)=0),"",N(G390)/N(I390)*1000)</f>
        <v/>
      </c>
      <c r="R390" s="53" t="str">
        <f>IF(OR($A390="",N(G390)=0,N(J390)=0),"",N(G390)/N(J390))</f>
        <v/>
      </c>
      <c r="S390" s="53" t="str">
        <f>IF(OR($A390="",N(G390)=0,N(P390)=0),"",N(G390)/P390)</f>
        <v/>
      </c>
      <c r="T390" s="54" t="str">
        <f>IF(AND($A390="",COUNTA(B390:O390)=0),"",IF($A390="","Add the creator",IF(COUNTA(G390:O390)&gt;COUNT(G390:O390),"A number is saved as text",IF(B390="","Add the platform",IF(N(G390)=0,"Add the cost",IF(N(I390)=0,"Add impressions",IF(N(H390)&gt;N(I390),"Reach is above impressions","✓")))))))</f>
        <v/>
      </c>
    </row>
    <row r="391" spans="1:20" ht="20.100000000000001" customHeight="1">
      <c r="A391" s="49"/>
      <c r="B391" s="49"/>
      <c r="C391" s="49"/>
      <c r="D391" s="49"/>
      <c r="E391" s="50"/>
      <c r="F391" s="49"/>
      <c r="G391" s="51"/>
      <c r="H391" s="51"/>
      <c r="I391" s="51"/>
      <c r="J391" s="51"/>
      <c r="K391" s="51"/>
      <c r="L391" s="51"/>
      <c r="M391" s="51"/>
      <c r="N391" s="51"/>
      <c r="O391" s="51"/>
      <c r="P391" s="52" t="str">
        <f>IF($A391="","",CHOOSE(Calc!$S$2,N(L391),N(M391),N(N391),N(O391)))</f>
        <v/>
      </c>
      <c r="Q391" s="53" t="str">
        <f>IF(OR($A391="",N(G391)=0,N(I391)=0),"",N(G391)/N(I391)*1000)</f>
        <v/>
      </c>
      <c r="R391" s="53" t="str">
        <f>IF(OR($A391="",N(G391)=0,N(J391)=0),"",N(G391)/N(J391))</f>
        <v/>
      </c>
      <c r="S391" s="53" t="str">
        <f>IF(OR($A391="",N(G391)=0,N(P391)=0),"",N(G391)/P391)</f>
        <v/>
      </c>
      <c r="T391" s="54" t="str">
        <f>IF(AND($A391="",COUNTA(B391:O391)=0),"",IF($A391="","Add the creator",IF(COUNTA(G391:O391)&gt;COUNT(G391:O391),"A number is saved as text",IF(B391="","Add the platform",IF(N(G391)=0,"Add the cost",IF(N(I391)=0,"Add impressions",IF(N(H391)&gt;N(I391),"Reach is above impressions","✓")))))))</f>
        <v/>
      </c>
    </row>
    <row r="392" spans="1:20" ht="20.100000000000001" customHeight="1">
      <c r="A392" s="49"/>
      <c r="B392" s="49"/>
      <c r="C392" s="49"/>
      <c r="D392" s="49"/>
      <c r="E392" s="50"/>
      <c r="F392" s="49"/>
      <c r="G392" s="51"/>
      <c r="H392" s="51"/>
      <c r="I392" s="51"/>
      <c r="J392" s="51"/>
      <c r="K392" s="51"/>
      <c r="L392" s="51"/>
      <c r="M392" s="51"/>
      <c r="N392" s="51"/>
      <c r="O392" s="51"/>
      <c r="P392" s="52" t="str">
        <f>IF($A392="","",CHOOSE(Calc!$S$2,N(L392),N(M392),N(N392),N(O392)))</f>
        <v/>
      </c>
      <c r="Q392" s="53" t="str">
        <f>IF(OR($A392="",N(G392)=0,N(I392)=0),"",N(G392)/N(I392)*1000)</f>
        <v/>
      </c>
      <c r="R392" s="53" t="str">
        <f>IF(OR($A392="",N(G392)=0,N(J392)=0),"",N(G392)/N(J392))</f>
        <v/>
      </c>
      <c r="S392" s="53" t="str">
        <f>IF(OR($A392="",N(G392)=0,N(P392)=0),"",N(G392)/P392)</f>
        <v/>
      </c>
      <c r="T392" s="54" t="str">
        <f>IF(AND($A392="",COUNTA(B392:O392)=0),"",IF($A392="","Add the creator",IF(COUNTA(G392:O392)&gt;COUNT(G392:O392),"A number is saved as text",IF(B392="","Add the platform",IF(N(G392)=0,"Add the cost",IF(N(I392)=0,"Add impressions",IF(N(H392)&gt;N(I392),"Reach is above impressions","✓")))))))</f>
        <v/>
      </c>
    </row>
    <row r="393" spans="1:20" ht="20.100000000000001" customHeight="1">
      <c r="A393" s="49"/>
      <c r="B393" s="49"/>
      <c r="C393" s="49"/>
      <c r="D393" s="49"/>
      <c r="E393" s="50"/>
      <c r="F393" s="49"/>
      <c r="G393" s="51"/>
      <c r="H393" s="51"/>
      <c r="I393" s="51"/>
      <c r="J393" s="51"/>
      <c r="K393" s="51"/>
      <c r="L393" s="51"/>
      <c r="M393" s="51"/>
      <c r="N393" s="51"/>
      <c r="O393" s="51"/>
      <c r="P393" s="52" t="str">
        <f>IF($A393="","",CHOOSE(Calc!$S$2,N(L393),N(M393),N(N393),N(O393)))</f>
        <v/>
      </c>
      <c r="Q393" s="53" t="str">
        <f>IF(OR($A393="",N(G393)=0,N(I393)=0),"",N(G393)/N(I393)*1000)</f>
        <v/>
      </c>
      <c r="R393" s="53" t="str">
        <f>IF(OR($A393="",N(G393)=0,N(J393)=0),"",N(G393)/N(J393))</f>
        <v/>
      </c>
      <c r="S393" s="53" t="str">
        <f>IF(OR($A393="",N(G393)=0,N(P393)=0),"",N(G393)/P393)</f>
        <v/>
      </c>
      <c r="T393" s="54" t="str">
        <f>IF(AND($A393="",COUNTA(B393:O393)=0),"",IF($A393="","Add the creator",IF(COUNTA(G393:O393)&gt;COUNT(G393:O393),"A number is saved as text",IF(B393="","Add the platform",IF(N(G393)=0,"Add the cost",IF(N(I393)=0,"Add impressions",IF(N(H393)&gt;N(I393),"Reach is above impressions","✓")))))))</f>
        <v/>
      </c>
    </row>
    <row r="394" spans="1:20" ht="20.100000000000001" customHeight="1">
      <c r="A394" s="49"/>
      <c r="B394" s="49"/>
      <c r="C394" s="49"/>
      <c r="D394" s="49"/>
      <c r="E394" s="50"/>
      <c r="F394" s="49"/>
      <c r="G394" s="51"/>
      <c r="H394" s="51"/>
      <c r="I394" s="51"/>
      <c r="J394" s="51"/>
      <c r="K394" s="51"/>
      <c r="L394" s="51"/>
      <c r="M394" s="51"/>
      <c r="N394" s="51"/>
      <c r="O394" s="51"/>
      <c r="P394" s="52" t="str">
        <f>IF($A394="","",CHOOSE(Calc!$S$2,N(L394),N(M394),N(N394),N(O394)))</f>
        <v/>
      </c>
      <c r="Q394" s="53" t="str">
        <f>IF(OR($A394="",N(G394)=0,N(I394)=0),"",N(G394)/N(I394)*1000)</f>
        <v/>
      </c>
      <c r="R394" s="53" t="str">
        <f>IF(OR($A394="",N(G394)=0,N(J394)=0),"",N(G394)/N(J394))</f>
        <v/>
      </c>
      <c r="S394" s="53" t="str">
        <f>IF(OR($A394="",N(G394)=0,N(P394)=0),"",N(G394)/P394)</f>
        <v/>
      </c>
      <c r="T394" s="54" t="str">
        <f>IF(AND($A394="",COUNTA(B394:O394)=0),"",IF($A394="","Add the creator",IF(COUNTA(G394:O394)&gt;COUNT(G394:O394),"A number is saved as text",IF(B394="","Add the platform",IF(N(G394)=0,"Add the cost",IF(N(I394)=0,"Add impressions",IF(N(H394)&gt;N(I394),"Reach is above impressions","✓")))))))</f>
        <v/>
      </c>
    </row>
    <row r="395" spans="1:20" ht="20.100000000000001" customHeight="1">
      <c r="A395" s="49"/>
      <c r="B395" s="49"/>
      <c r="C395" s="49"/>
      <c r="D395" s="49"/>
      <c r="E395" s="50"/>
      <c r="F395" s="49"/>
      <c r="G395" s="51"/>
      <c r="H395" s="51"/>
      <c r="I395" s="51"/>
      <c r="J395" s="51"/>
      <c r="K395" s="51"/>
      <c r="L395" s="51"/>
      <c r="M395" s="51"/>
      <c r="N395" s="51"/>
      <c r="O395" s="51"/>
      <c r="P395" s="52" t="str">
        <f>IF($A395="","",CHOOSE(Calc!$S$2,N(L395),N(M395),N(N395),N(O395)))</f>
        <v/>
      </c>
      <c r="Q395" s="53" t="str">
        <f>IF(OR($A395="",N(G395)=0,N(I395)=0),"",N(G395)/N(I395)*1000)</f>
        <v/>
      </c>
      <c r="R395" s="53" t="str">
        <f>IF(OR($A395="",N(G395)=0,N(J395)=0),"",N(G395)/N(J395))</f>
        <v/>
      </c>
      <c r="S395" s="53" t="str">
        <f>IF(OR($A395="",N(G395)=0,N(P395)=0),"",N(G395)/P395)</f>
        <v/>
      </c>
      <c r="T395" s="54" t="str">
        <f>IF(AND($A395="",COUNTA(B395:O395)=0),"",IF($A395="","Add the creator",IF(COUNTA(G395:O395)&gt;COUNT(G395:O395),"A number is saved as text",IF(B395="","Add the platform",IF(N(G395)=0,"Add the cost",IF(N(I395)=0,"Add impressions",IF(N(H395)&gt;N(I395),"Reach is above impressions","✓")))))))</f>
        <v/>
      </c>
    </row>
    <row r="396" spans="1:20" ht="20.100000000000001" customHeight="1">
      <c r="A396" s="49"/>
      <c r="B396" s="49"/>
      <c r="C396" s="49"/>
      <c r="D396" s="49"/>
      <c r="E396" s="50"/>
      <c r="F396" s="49"/>
      <c r="G396" s="51"/>
      <c r="H396" s="51"/>
      <c r="I396" s="51"/>
      <c r="J396" s="51"/>
      <c r="K396" s="51"/>
      <c r="L396" s="51"/>
      <c r="M396" s="51"/>
      <c r="N396" s="51"/>
      <c r="O396" s="51"/>
      <c r="P396" s="52" t="str">
        <f>IF($A396="","",CHOOSE(Calc!$S$2,N(L396),N(M396),N(N396),N(O396)))</f>
        <v/>
      </c>
      <c r="Q396" s="53" t="str">
        <f>IF(OR($A396="",N(G396)=0,N(I396)=0),"",N(G396)/N(I396)*1000)</f>
        <v/>
      </c>
      <c r="R396" s="53" t="str">
        <f>IF(OR($A396="",N(G396)=0,N(J396)=0),"",N(G396)/N(J396))</f>
        <v/>
      </c>
      <c r="S396" s="53" t="str">
        <f>IF(OR($A396="",N(G396)=0,N(P396)=0),"",N(G396)/P396)</f>
        <v/>
      </c>
      <c r="T396" s="54" t="str">
        <f>IF(AND($A396="",COUNTA(B396:O396)=0),"",IF($A396="","Add the creator",IF(COUNTA(G396:O396)&gt;COUNT(G396:O396),"A number is saved as text",IF(B396="","Add the platform",IF(N(G396)=0,"Add the cost",IF(N(I396)=0,"Add impressions",IF(N(H396)&gt;N(I396),"Reach is above impressions","✓")))))))</f>
        <v/>
      </c>
    </row>
    <row r="397" spans="1:20" ht="20.100000000000001" customHeight="1">
      <c r="A397" s="49"/>
      <c r="B397" s="49"/>
      <c r="C397" s="49"/>
      <c r="D397" s="49"/>
      <c r="E397" s="50"/>
      <c r="F397" s="49"/>
      <c r="G397" s="51"/>
      <c r="H397" s="51"/>
      <c r="I397" s="51"/>
      <c r="J397" s="51"/>
      <c r="K397" s="51"/>
      <c r="L397" s="51"/>
      <c r="M397" s="51"/>
      <c r="N397" s="51"/>
      <c r="O397" s="51"/>
      <c r="P397" s="52" t="str">
        <f>IF($A397="","",CHOOSE(Calc!$S$2,N(L397),N(M397),N(N397),N(O397)))</f>
        <v/>
      </c>
      <c r="Q397" s="53" t="str">
        <f>IF(OR($A397="",N(G397)=0,N(I397)=0),"",N(G397)/N(I397)*1000)</f>
        <v/>
      </c>
      <c r="R397" s="53" t="str">
        <f>IF(OR($A397="",N(G397)=0,N(J397)=0),"",N(G397)/N(J397))</f>
        <v/>
      </c>
      <c r="S397" s="53" t="str">
        <f>IF(OR($A397="",N(G397)=0,N(P397)=0),"",N(G397)/P397)</f>
        <v/>
      </c>
      <c r="T397" s="54" t="str">
        <f>IF(AND($A397="",COUNTA(B397:O397)=0),"",IF($A397="","Add the creator",IF(COUNTA(G397:O397)&gt;COUNT(G397:O397),"A number is saved as text",IF(B397="","Add the platform",IF(N(G397)=0,"Add the cost",IF(N(I397)=0,"Add impressions",IF(N(H397)&gt;N(I397),"Reach is above impressions","✓")))))))</f>
        <v/>
      </c>
    </row>
    <row r="398" spans="1:20" ht="20.100000000000001" customHeight="1">
      <c r="A398" s="49"/>
      <c r="B398" s="49"/>
      <c r="C398" s="49"/>
      <c r="D398" s="49"/>
      <c r="E398" s="50"/>
      <c r="F398" s="49"/>
      <c r="G398" s="51"/>
      <c r="H398" s="51"/>
      <c r="I398" s="51"/>
      <c r="J398" s="51"/>
      <c r="K398" s="51"/>
      <c r="L398" s="51"/>
      <c r="M398" s="51"/>
      <c r="N398" s="51"/>
      <c r="O398" s="51"/>
      <c r="P398" s="52" t="str">
        <f>IF($A398="","",CHOOSE(Calc!$S$2,N(L398),N(M398),N(N398),N(O398)))</f>
        <v/>
      </c>
      <c r="Q398" s="53" t="str">
        <f>IF(OR($A398="",N(G398)=0,N(I398)=0),"",N(G398)/N(I398)*1000)</f>
        <v/>
      </c>
      <c r="R398" s="53" t="str">
        <f>IF(OR($A398="",N(G398)=0,N(J398)=0),"",N(G398)/N(J398))</f>
        <v/>
      </c>
      <c r="S398" s="53" t="str">
        <f>IF(OR($A398="",N(G398)=0,N(P398)=0),"",N(G398)/P398)</f>
        <v/>
      </c>
      <c r="T398" s="54" t="str">
        <f>IF(AND($A398="",COUNTA(B398:O398)=0),"",IF($A398="","Add the creator",IF(COUNTA(G398:O398)&gt;COUNT(G398:O398),"A number is saved as text",IF(B398="","Add the platform",IF(N(G398)=0,"Add the cost",IF(N(I398)=0,"Add impressions",IF(N(H398)&gt;N(I398),"Reach is above impressions","✓")))))))</f>
        <v/>
      </c>
    </row>
    <row r="399" spans="1:20" ht="20.100000000000001" customHeight="1">
      <c r="A399" s="49"/>
      <c r="B399" s="49"/>
      <c r="C399" s="49"/>
      <c r="D399" s="49"/>
      <c r="E399" s="50"/>
      <c r="F399" s="49"/>
      <c r="G399" s="51"/>
      <c r="H399" s="51"/>
      <c r="I399" s="51"/>
      <c r="J399" s="51"/>
      <c r="K399" s="51"/>
      <c r="L399" s="51"/>
      <c r="M399" s="51"/>
      <c r="N399" s="51"/>
      <c r="O399" s="51"/>
      <c r="P399" s="52" t="str">
        <f>IF($A399="","",CHOOSE(Calc!$S$2,N(L399),N(M399),N(N399),N(O399)))</f>
        <v/>
      </c>
      <c r="Q399" s="53" t="str">
        <f>IF(OR($A399="",N(G399)=0,N(I399)=0),"",N(G399)/N(I399)*1000)</f>
        <v/>
      </c>
      <c r="R399" s="53" t="str">
        <f>IF(OR($A399="",N(G399)=0,N(J399)=0),"",N(G399)/N(J399))</f>
        <v/>
      </c>
      <c r="S399" s="53" t="str">
        <f>IF(OR($A399="",N(G399)=0,N(P399)=0),"",N(G399)/P399)</f>
        <v/>
      </c>
      <c r="T399" s="54" t="str">
        <f>IF(AND($A399="",COUNTA(B399:O399)=0),"",IF($A399="","Add the creator",IF(COUNTA(G399:O399)&gt;COUNT(G399:O399),"A number is saved as text",IF(B399="","Add the platform",IF(N(G399)=0,"Add the cost",IF(N(I399)=0,"Add impressions",IF(N(H399)&gt;N(I399),"Reach is above impressions","✓")))))))</f>
        <v/>
      </c>
    </row>
    <row r="400" spans="1:20" ht="20.100000000000001" customHeight="1">
      <c r="A400" s="49"/>
      <c r="B400" s="49"/>
      <c r="C400" s="49"/>
      <c r="D400" s="49"/>
      <c r="E400" s="50"/>
      <c r="F400" s="49"/>
      <c r="G400" s="51"/>
      <c r="H400" s="51"/>
      <c r="I400" s="51"/>
      <c r="J400" s="51"/>
      <c r="K400" s="51"/>
      <c r="L400" s="51"/>
      <c r="M400" s="51"/>
      <c r="N400" s="51"/>
      <c r="O400" s="51"/>
      <c r="P400" s="52" t="str">
        <f>IF($A400="","",CHOOSE(Calc!$S$2,N(L400),N(M400),N(N400),N(O400)))</f>
        <v/>
      </c>
      <c r="Q400" s="53" t="str">
        <f>IF(OR($A400="",N(G400)=0,N(I400)=0),"",N(G400)/N(I400)*1000)</f>
        <v/>
      </c>
      <c r="R400" s="53" t="str">
        <f>IF(OR($A400="",N(G400)=0,N(J400)=0),"",N(G400)/N(J400))</f>
        <v/>
      </c>
      <c r="S400" s="53" t="str">
        <f>IF(OR($A400="",N(G400)=0,N(P400)=0),"",N(G400)/P400)</f>
        <v/>
      </c>
      <c r="T400" s="54" t="str">
        <f>IF(AND($A400="",COUNTA(B400:O400)=0),"",IF($A400="","Add the creator",IF(COUNTA(G400:O400)&gt;COUNT(G400:O400),"A number is saved as text",IF(B400="","Add the platform",IF(N(G400)=0,"Add the cost",IF(N(I400)=0,"Add impressions",IF(N(H400)&gt;N(I400),"Reach is above impressions","✓")))))))</f>
        <v/>
      </c>
    </row>
    <row r="401" spans="1:20" ht="20.100000000000001" customHeight="1">
      <c r="A401" s="49"/>
      <c r="B401" s="49"/>
      <c r="C401" s="49"/>
      <c r="D401" s="49"/>
      <c r="E401" s="50"/>
      <c r="F401" s="49"/>
      <c r="G401" s="51"/>
      <c r="H401" s="51"/>
      <c r="I401" s="51"/>
      <c r="J401" s="51"/>
      <c r="K401" s="51"/>
      <c r="L401" s="51"/>
      <c r="M401" s="51"/>
      <c r="N401" s="51"/>
      <c r="O401" s="51"/>
      <c r="P401" s="52" t="str">
        <f>IF($A401="","",CHOOSE(Calc!$S$2,N(L401),N(M401),N(N401),N(O401)))</f>
        <v/>
      </c>
      <c r="Q401" s="53" t="str">
        <f>IF(OR($A401="",N(G401)=0,N(I401)=0),"",N(G401)/N(I401)*1000)</f>
        <v/>
      </c>
      <c r="R401" s="53" t="str">
        <f>IF(OR($A401="",N(G401)=0,N(J401)=0),"",N(G401)/N(J401))</f>
        <v/>
      </c>
      <c r="S401" s="53" t="str">
        <f>IF(OR($A401="",N(G401)=0,N(P401)=0),"",N(G401)/P401)</f>
        <v/>
      </c>
      <c r="T401" s="54" t="str">
        <f>IF(AND($A401="",COUNTA(B401:O401)=0),"",IF($A401="","Add the creator",IF(COUNTA(G401:O401)&gt;COUNT(G401:O401),"A number is saved as text",IF(B401="","Add the platform",IF(N(G401)=0,"Add the cost",IF(N(I401)=0,"Add impressions",IF(N(H401)&gt;N(I401),"Reach is above impressions","✓")))))))</f>
        <v/>
      </c>
    </row>
    <row r="402" spans="1:20" ht="20.100000000000001" customHeight="1">
      <c r="A402" s="49"/>
      <c r="B402" s="49"/>
      <c r="C402" s="49"/>
      <c r="D402" s="49"/>
      <c r="E402" s="50"/>
      <c r="F402" s="49"/>
      <c r="G402" s="51"/>
      <c r="H402" s="51"/>
      <c r="I402" s="51"/>
      <c r="J402" s="51"/>
      <c r="K402" s="51"/>
      <c r="L402" s="51"/>
      <c r="M402" s="51"/>
      <c r="N402" s="51"/>
      <c r="O402" s="51"/>
      <c r="P402" s="52" t="str">
        <f>IF($A402="","",CHOOSE(Calc!$S$2,N(L402),N(M402),N(N402),N(O402)))</f>
        <v/>
      </c>
      <c r="Q402" s="53" t="str">
        <f>IF(OR($A402="",N(G402)=0,N(I402)=0),"",N(G402)/N(I402)*1000)</f>
        <v/>
      </c>
      <c r="R402" s="53" t="str">
        <f>IF(OR($A402="",N(G402)=0,N(J402)=0),"",N(G402)/N(J402))</f>
        <v/>
      </c>
      <c r="S402" s="53" t="str">
        <f>IF(OR($A402="",N(G402)=0,N(P402)=0),"",N(G402)/P402)</f>
        <v/>
      </c>
      <c r="T402" s="54" t="str">
        <f>IF(AND($A402="",COUNTA(B402:O402)=0),"",IF($A402="","Add the creator",IF(COUNTA(G402:O402)&gt;COUNT(G402:O402),"A number is saved as text",IF(B402="","Add the platform",IF(N(G402)=0,"Add the cost",IF(N(I402)=0,"Add impressions",IF(N(H402)&gt;N(I402),"Reach is above impressions","✓")))))))</f>
        <v/>
      </c>
    </row>
    <row r="403" spans="1:20" ht="20.100000000000001" customHeight="1">
      <c r="A403" s="49"/>
      <c r="B403" s="49"/>
      <c r="C403" s="49"/>
      <c r="D403" s="49"/>
      <c r="E403" s="50"/>
      <c r="F403" s="49"/>
      <c r="G403" s="51"/>
      <c r="H403" s="51"/>
      <c r="I403" s="51"/>
      <c r="J403" s="51"/>
      <c r="K403" s="51"/>
      <c r="L403" s="51"/>
      <c r="M403" s="51"/>
      <c r="N403" s="51"/>
      <c r="O403" s="51"/>
      <c r="P403" s="52" t="str">
        <f>IF($A403="","",CHOOSE(Calc!$S$2,N(L403),N(M403),N(N403),N(O403)))</f>
        <v/>
      </c>
      <c r="Q403" s="53" t="str">
        <f>IF(OR($A403="",N(G403)=0,N(I403)=0),"",N(G403)/N(I403)*1000)</f>
        <v/>
      </c>
      <c r="R403" s="53" t="str">
        <f>IF(OR($A403="",N(G403)=0,N(J403)=0),"",N(G403)/N(J403))</f>
        <v/>
      </c>
      <c r="S403" s="53" t="str">
        <f>IF(OR($A403="",N(G403)=0,N(P403)=0),"",N(G403)/P403)</f>
        <v/>
      </c>
      <c r="T403" s="54" t="str">
        <f>IF(AND($A403="",COUNTA(B403:O403)=0),"",IF($A403="","Add the creator",IF(COUNTA(G403:O403)&gt;COUNT(G403:O403),"A number is saved as text",IF(B403="","Add the platform",IF(N(G403)=0,"Add the cost",IF(N(I403)=0,"Add impressions",IF(N(H403)&gt;N(I403),"Reach is above impressions","✓")))))))</f>
        <v/>
      </c>
    </row>
    <row r="404" spans="1:20" ht="20.100000000000001" customHeight="1">
      <c r="A404" s="49"/>
      <c r="B404" s="49"/>
      <c r="C404" s="49"/>
      <c r="D404" s="49"/>
      <c r="E404" s="50"/>
      <c r="F404" s="49"/>
      <c r="G404" s="51"/>
      <c r="H404" s="51"/>
      <c r="I404" s="51"/>
      <c r="J404" s="51"/>
      <c r="K404" s="51"/>
      <c r="L404" s="51"/>
      <c r="M404" s="51"/>
      <c r="N404" s="51"/>
      <c r="O404" s="51"/>
      <c r="P404" s="52" t="str">
        <f>IF($A404="","",CHOOSE(Calc!$S$2,N(L404),N(M404),N(N404),N(O404)))</f>
        <v/>
      </c>
      <c r="Q404" s="53" t="str">
        <f>IF(OR($A404="",N(G404)=0,N(I404)=0),"",N(G404)/N(I404)*1000)</f>
        <v/>
      </c>
      <c r="R404" s="53" t="str">
        <f>IF(OR($A404="",N(G404)=0,N(J404)=0),"",N(G404)/N(J404))</f>
        <v/>
      </c>
      <c r="S404" s="53" t="str">
        <f>IF(OR($A404="",N(G404)=0,N(P404)=0),"",N(G404)/P404)</f>
        <v/>
      </c>
      <c r="T404" s="54" t="str">
        <f>IF(AND($A404="",COUNTA(B404:O404)=0),"",IF($A404="","Add the creator",IF(COUNTA(G404:O404)&gt;COUNT(G404:O404),"A number is saved as text",IF(B404="","Add the platform",IF(N(G404)=0,"Add the cost",IF(N(I404)=0,"Add impressions",IF(N(H404)&gt;N(I404),"Reach is above impressions","✓")))))))</f>
        <v/>
      </c>
    </row>
    <row r="405" spans="1:20" ht="20.100000000000001" customHeight="1">
      <c r="A405" s="49"/>
      <c r="B405" s="49"/>
      <c r="C405" s="49"/>
      <c r="D405" s="49"/>
      <c r="E405" s="50"/>
      <c r="F405" s="49"/>
      <c r="G405" s="51"/>
      <c r="H405" s="51"/>
      <c r="I405" s="51"/>
      <c r="J405" s="51"/>
      <c r="K405" s="51"/>
      <c r="L405" s="51"/>
      <c r="M405" s="51"/>
      <c r="N405" s="51"/>
      <c r="O405" s="51"/>
      <c r="P405" s="52" t="str">
        <f>IF($A405="","",CHOOSE(Calc!$S$2,N(L405),N(M405),N(N405),N(O405)))</f>
        <v/>
      </c>
      <c r="Q405" s="53" t="str">
        <f>IF(OR($A405="",N(G405)=0,N(I405)=0),"",N(G405)/N(I405)*1000)</f>
        <v/>
      </c>
      <c r="R405" s="53" t="str">
        <f>IF(OR($A405="",N(G405)=0,N(J405)=0),"",N(G405)/N(J405))</f>
        <v/>
      </c>
      <c r="S405" s="53" t="str">
        <f>IF(OR($A405="",N(G405)=0,N(P405)=0),"",N(G405)/P405)</f>
        <v/>
      </c>
      <c r="T405" s="54" t="str">
        <f>IF(AND($A405="",COUNTA(B405:O405)=0),"",IF($A405="","Add the creator",IF(COUNTA(G405:O405)&gt;COUNT(G405:O405),"A number is saved as text",IF(B405="","Add the platform",IF(N(G405)=0,"Add the cost",IF(N(I405)=0,"Add impressions",IF(N(H405)&gt;N(I405),"Reach is above impressions","✓")))))))</f>
        <v/>
      </c>
    </row>
    <row r="406" spans="1:20" ht="20.100000000000001" customHeight="1">
      <c r="A406" s="49"/>
      <c r="B406" s="49"/>
      <c r="C406" s="49"/>
      <c r="D406" s="49"/>
      <c r="E406" s="50"/>
      <c r="F406" s="49"/>
      <c r="G406" s="51"/>
      <c r="H406" s="51"/>
      <c r="I406" s="51"/>
      <c r="J406" s="51"/>
      <c r="K406" s="51"/>
      <c r="L406" s="51"/>
      <c r="M406" s="51"/>
      <c r="N406" s="51"/>
      <c r="O406" s="51"/>
      <c r="P406" s="52" t="str">
        <f>IF($A406="","",CHOOSE(Calc!$S$2,N(L406),N(M406),N(N406),N(O406)))</f>
        <v/>
      </c>
      <c r="Q406" s="53" t="str">
        <f>IF(OR($A406="",N(G406)=0,N(I406)=0),"",N(G406)/N(I406)*1000)</f>
        <v/>
      </c>
      <c r="R406" s="53" t="str">
        <f>IF(OR($A406="",N(G406)=0,N(J406)=0),"",N(G406)/N(J406))</f>
        <v/>
      </c>
      <c r="S406" s="53" t="str">
        <f>IF(OR($A406="",N(G406)=0,N(P406)=0),"",N(G406)/P406)</f>
        <v/>
      </c>
      <c r="T406" s="54" t="str">
        <f>IF(AND($A406="",COUNTA(B406:O406)=0),"",IF($A406="","Add the creator",IF(COUNTA(G406:O406)&gt;COUNT(G406:O406),"A number is saved as text",IF(B406="","Add the platform",IF(N(G406)=0,"Add the cost",IF(N(I406)=0,"Add impressions",IF(N(H406)&gt;N(I406),"Reach is above impressions","✓")))))))</f>
        <v/>
      </c>
    </row>
    <row r="407" spans="1:20" ht="20.100000000000001" customHeight="1">
      <c r="A407" s="49"/>
      <c r="B407" s="49"/>
      <c r="C407" s="49"/>
      <c r="D407" s="49"/>
      <c r="E407" s="50"/>
      <c r="F407" s="49"/>
      <c r="G407" s="51"/>
      <c r="H407" s="51"/>
      <c r="I407" s="51"/>
      <c r="J407" s="51"/>
      <c r="K407" s="51"/>
      <c r="L407" s="51"/>
      <c r="M407" s="51"/>
      <c r="N407" s="51"/>
      <c r="O407" s="51"/>
      <c r="P407" s="52" t="str">
        <f>IF($A407="","",CHOOSE(Calc!$S$2,N(L407),N(M407),N(N407),N(O407)))</f>
        <v/>
      </c>
      <c r="Q407" s="53" t="str">
        <f>IF(OR($A407="",N(G407)=0,N(I407)=0),"",N(G407)/N(I407)*1000)</f>
        <v/>
      </c>
      <c r="R407" s="53" t="str">
        <f>IF(OR($A407="",N(G407)=0,N(J407)=0),"",N(G407)/N(J407))</f>
        <v/>
      </c>
      <c r="S407" s="53" t="str">
        <f>IF(OR($A407="",N(G407)=0,N(P407)=0),"",N(G407)/P407)</f>
        <v/>
      </c>
      <c r="T407" s="54" t="str">
        <f>IF(AND($A407="",COUNTA(B407:O407)=0),"",IF($A407="","Add the creator",IF(COUNTA(G407:O407)&gt;COUNT(G407:O407),"A number is saved as text",IF(B407="","Add the platform",IF(N(G407)=0,"Add the cost",IF(N(I407)=0,"Add impressions",IF(N(H407)&gt;N(I407),"Reach is above impressions","✓")))))))</f>
        <v/>
      </c>
    </row>
    <row r="408" spans="1:20" ht="20.100000000000001" customHeight="1">
      <c r="A408" s="49"/>
      <c r="B408" s="49"/>
      <c r="C408" s="49"/>
      <c r="D408" s="49"/>
      <c r="E408" s="50"/>
      <c r="F408" s="49"/>
      <c r="G408" s="51"/>
      <c r="H408" s="51"/>
      <c r="I408" s="51"/>
      <c r="J408" s="51"/>
      <c r="K408" s="51"/>
      <c r="L408" s="51"/>
      <c r="M408" s="51"/>
      <c r="N408" s="51"/>
      <c r="O408" s="51"/>
      <c r="P408" s="52" t="str">
        <f>IF($A408="","",CHOOSE(Calc!$S$2,N(L408),N(M408),N(N408),N(O408)))</f>
        <v/>
      </c>
      <c r="Q408" s="53" t="str">
        <f>IF(OR($A408="",N(G408)=0,N(I408)=0),"",N(G408)/N(I408)*1000)</f>
        <v/>
      </c>
      <c r="R408" s="53" t="str">
        <f>IF(OR($A408="",N(G408)=0,N(J408)=0),"",N(G408)/N(J408))</f>
        <v/>
      </c>
      <c r="S408" s="53" t="str">
        <f>IF(OR($A408="",N(G408)=0,N(P408)=0),"",N(G408)/P408)</f>
        <v/>
      </c>
      <c r="T408" s="54" t="str">
        <f>IF(AND($A408="",COUNTA(B408:O408)=0),"",IF($A408="","Add the creator",IF(COUNTA(G408:O408)&gt;COUNT(G408:O408),"A number is saved as text",IF(B408="","Add the platform",IF(N(G408)=0,"Add the cost",IF(N(I408)=0,"Add impressions",IF(N(H408)&gt;N(I408),"Reach is above impressions","✓")))))))</f>
        <v/>
      </c>
    </row>
    <row r="409" spans="1:20" ht="20.100000000000001" customHeight="1">
      <c r="A409" s="49"/>
      <c r="B409" s="49"/>
      <c r="C409" s="49"/>
      <c r="D409" s="49"/>
      <c r="E409" s="50"/>
      <c r="F409" s="49"/>
      <c r="G409" s="51"/>
      <c r="H409" s="51"/>
      <c r="I409" s="51"/>
      <c r="J409" s="51"/>
      <c r="K409" s="51"/>
      <c r="L409" s="51"/>
      <c r="M409" s="51"/>
      <c r="N409" s="51"/>
      <c r="O409" s="51"/>
      <c r="P409" s="52" t="str">
        <f>IF($A409="","",CHOOSE(Calc!$S$2,N(L409),N(M409),N(N409),N(O409)))</f>
        <v/>
      </c>
      <c r="Q409" s="53" t="str">
        <f>IF(OR($A409="",N(G409)=0,N(I409)=0),"",N(G409)/N(I409)*1000)</f>
        <v/>
      </c>
      <c r="R409" s="53" t="str">
        <f>IF(OR($A409="",N(G409)=0,N(J409)=0),"",N(G409)/N(J409))</f>
        <v/>
      </c>
      <c r="S409" s="53" t="str">
        <f>IF(OR($A409="",N(G409)=0,N(P409)=0),"",N(G409)/P409)</f>
        <v/>
      </c>
      <c r="T409" s="54" t="str">
        <f>IF(AND($A409="",COUNTA(B409:O409)=0),"",IF($A409="","Add the creator",IF(COUNTA(G409:O409)&gt;COUNT(G409:O409),"A number is saved as text",IF(B409="","Add the platform",IF(N(G409)=0,"Add the cost",IF(N(I409)=0,"Add impressions",IF(N(H409)&gt;N(I409),"Reach is above impressions","✓")))))))</f>
        <v/>
      </c>
    </row>
    <row r="410" spans="1:20" ht="20.100000000000001" customHeight="1">
      <c r="A410" s="49"/>
      <c r="B410" s="49"/>
      <c r="C410" s="49"/>
      <c r="D410" s="49"/>
      <c r="E410" s="50"/>
      <c r="F410" s="49"/>
      <c r="G410" s="51"/>
      <c r="H410" s="51"/>
      <c r="I410" s="51"/>
      <c r="J410" s="51"/>
      <c r="K410" s="51"/>
      <c r="L410" s="51"/>
      <c r="M410" s="51"/>
      <c r="N410" s="51"/>
      <c r="O410" s="51"/>
      <c r="P410" s="52" t="str">
        <f>IF($A410="","",CHOOSE(Calc!$S$2,N(L410),N(M410),N(N410),N(O410)))</f>
        <v/>
      </c>
      <c r="Q410" s="53" t="str">
        <f>IF(OR($A410="",N(G410)=0,N(I410)=0),"",N(G410)/N(I410)*1000)</f>
        <v/>
      </c>
      <c r="R410" s="53" t="str">
        <f>IF(OR($A410="",N(G410)=0,N(J410)=0),"",N(G410)/N(J410))</f>
        <v/>
      </c>
      <c r="S410" s="53" t="str">
        <f>IF(OR($A410="",N(G410)=0,N(P410)=0),"",N(G410)/P410)</f>
        <v/>
      </c>
      <c r="T410" s="54" t="str">
        <f>IF(AND($A410="",COUNTA(B410:O410)=0),"",IF($A410="","Add the creator",IF(COUNTA(G410:O410)&gt;COUNT(G410:O410),"A number is saved as text",IF(B410="","Add the platform",IF(N(G410)=0,"Add the cost",IF(N(I410)=0,"Add impressions",IF(N(H410)&gt;N(I410),"Reach is above impressions","✓")))))))</f>
        <v/>
      </c>
    </row>
    <row r="411" spans="1:20" ht="20.100000000000001" customHeight="1">
      <c r="A411" s="49"/>
      <c r="B411" s="49"/>
      <c r="C411" s="49"/>
      <c r="D411" s="49"/>
      <c r="E411" s="50"/>
      <c r="F411" s="49"/>
      <c r="G411" s="51"/>
      <c r="H411" s="51"/>
      <c r="I411" s="51"/>
      <c r="J411" s="51"/>
      <c r="K411" s="51"/>
      <c r="L411" s="51"/>
      <c r="M411" s="51"/>
      <c r="N411" s="51"/>
      <c r="O411" s="51"/>
      <c r="P411" s="52" t="str">
        <f>IF($A411="","",CHOOSE(Calc!$S$2,N(L411),N(M411),N(N411),N(O411)))</f>
        <v/>
      </c>
      <c r="Q411" s="53" t="str">
        <f>IF(OR($A411="",N(G411)=0,N(I411)=0),"",N(G411)/N(I411)*1000)</f>
        <v/>
      </c>
      <c r="R411" s="53" t="str">
        <f>IF(OR($A411="",N(G411)=0,N(J411)=0),"",N(G411)/N(J411))</f>
        <v/>
      </c>
      <c r="S411" s="53" t="str">
        <f>IF(OR($A411="",N(G411)=0,N(P411)=0),"",N(G411)/P411)</f>
        <v/>
      </c>
      <c r="T411" s="54" t="str">
        <f>IF(AND($A411="",COUNTA(B411:O411)=0),"",IF($A411="","Add the creator",IF(COUNTA(G411:O411)&gt;COUNT(G411:O411),"A number is saved as text",IF(B411="","Add the platform",IF(N(G411)=0,"Add the cost",IF(N(I411)=0,"Add impressions",IF(N(H411)&gt;N(I411),"Reach is above impressions","✓")))))))</f>
        <v/>
      </c>
    </row>
    <row r="412" spans="1:20" ht="20.100000000000001" customHeight="1">
      <c r="A412" s="49"/>
      <c r="B412" s="49"/>
      <c r="C412" s="49"/>
      <c r="D412" s="49"/>
      <c r="E412" s="50"/>
      <c r="F412" s="49"/>
      <c r="G412" s="51"/>
      <c r="H412" s="51"/>
      <c r="I412" s="51"/>
      <c r="J412" s="51"/>
      <c r="K412" s="51"/>
      <c r="L412" s="51"/>
      <c r="M412" s="51"/>
      <c r="N412" s="51"/>
      <c r="O412" s="51"/>
      <c r="P412" s="52" t="str">
        <f>IF($A412="","",CHOOSE(Calc!$S$2,N(L412),N(M412),N(N412),N(O412)))</f>
        <v/>
      </c>
      <c r="Q412" s="53" t="str">
        <f>IF(OR($A412="",N(G412)=0,N(I412)=0),"",N(G412)/N(I412)*1000)</f>
        <v/>
      </c>
      <c r="R412" s="53" t="str">
        <f>IF(OR($A412="",N(G412)=0,N(J412)=0),"",N(G412)/N(J412))</f>
        <v/>
      </c>
      <c r="S412" s="53" t="str">
        <f>IF(OR($A412="",N(G412)=0,N(P412)=0),"",N(G412)/P412)</f>
        <v/>
      </c>
      <c r="T412" s="54" t="str">
        <f>IF(AND($A412="",COUNTA(B412:O412)=0),"",IF($A412="","Add the creator",IF(COUNTA(G412:O412)&gt;COUNT(G412:O412),"A number is saved as text",IF(B412="","Add the platform",IF(N(G412)=0,"Add the cost",IF(N(I412)=0,"Add impressions",IF(N(H412)&gt;N(I412),"Reach is above impressions","✓")))))))</f>
        <v/>
      </c>
    </row>
    <row r="413" spans="1:20" ht="20.100000000000001" customHeight="1">
      <c r="A413" s="49"/>
      <c r="B413" s="49"/>
      <c r="C413" s="49"/>
      <c r="D413" s="49"/>
      <c r="E413" s="50"/>
      <c r="F413" s="49"/>
      <c r="G413" s="51"/>
      <c r="H413" s="51"/>
      <c r="I413" s="51"/>
      <c r="J413" s="51"/>
      <c r="K413" s="51"/>
      <c r="L413" s="51"/>
      <c r="M413" s="51"/>
      <c r="N413" s="51"/>
      <c r="O413" s="51"/>
      <c r="P413" s="52" t="str">
        <f>IF($A413="","",CHOOSE(Calc!$S$2,N(L413),N(M413),N(N413),N(O413)))</f>
        <v/>
      </c>
      <c r="Q413" s="53" t="str">
        <f>IF(OR($A413="",N(G413)=0,N(I413)=0),"",N(G413)/N(I413)*1000)</f>
        <v/>
      </c>
      <c r="R413" s="53" t="str">
        <f>IF(OR($A413="",N(G413)=0,N(J413)=0),"",N(G413)/N(J413))</f>
        <v/>
      </c>
      <c r="S413" s="53" t="str">
        <f>IF(OR($A413="",N(G413)=0,N(P413)=0),"",N(G413)/P413)</f>
        <v/>
      </c>
      <c r="T413" s="54" t="str">
        <f>IF(AND($A413="",COUNTA(B413:O413)=0),"",IF($A413="","Add the creator",IF(COUNTA(G413:O413)&gt;COUNT(G413:O413),"A number is saved as text",IF(B413="","Add the platform",IF(N(G413)=0,"Add the cost",IF(N(I413)=0,"Add impressions",IF(N(H413)&gt;N(I413),"Reach is above impressions","✓")))))))</f>
        <v/>
      </c>
    </row>
    <row r="414" spans="1:20" ht="20.100000000000001" customHeight="1">
      <c r="A414" s="49"/>
      <c r="B414" s="49"/>
      <c r="C414" s="49"/>
      <c r="D414" s="49"/>
      <c r="E414" s="50"/>
      <c r="F414" s="49"/>
      <c r="G414" s="51"/>
      <c r="H414" s="51"/>
      <c r="I414" s="51"/>
      <c r="J414" s="51"/>
      <c r="K414" s="51"/>
      <c r="L414" s="51"/>
      <c r="M414" s="51"/>
      <c r="N414" s="51"/>
      <c r="O414" s="51"/>
      <c r="P414" s="52" t="str">
        <f>IF($A414="","",CHOOSE(Calc!$S$2,N(L414),N(M414),N(N414),N(O414)))</f>
        <v/>
      </c>
      <c r="Q414" s="53" t="str">
        <f>IF(OR($A414="",N(G414)=0,N(I414)=0),"",N(G414)/N(I414)*1000)</f>
        <v/>
      </c>
      <c r="R414" s="53" t="str">
        <f>IF(OR($A414="",N(G414)=0,N(J414)=0),"",N(G414)/N(J414))</f>
        <v/>
      </c>
      <c r="S414" s="53" t="str">
        <f>IF(OR($A414="",N(G414)=0,N(P414)=0),"",N(G414)/P414)</f>
        <v/>
      </c>
      <c r="T414" s="54" t="str">
        <f>IF(AND($A414="",COUNTA(B414:O414)=0),"",IF($A414="","Add the creator",IF(COUNTA(G414:O414)&gt;COUNT(G414:O414),"A number is saved as text",IF(B414="","Add the platform",IF(N(G414)=0,"Add the cost",IF(N(I414)=0,"Add impressions",IF(N(H414)&gt;N(I414),"Reach is above impressions","✓")))))))</f>
        <v/>
      </c>
    </row>
    <row r="415" spans="1:20" ht="20.100000000000001" customHeight="1">
      <c r="A415" s="49"/>
      <c r="B415" s="49"/>
      <c r="C415" s="49"/>
      <c r="D415" s="49"/>
      <c r="E415" s="50"/>
      <c r="F415" s="49"/>
      <c r="G415" s="51"/>
      <c r="H415" s="51"/>
      <c r="I415" s="51"/>
      <c r="J415" s="51"/>
      <c r="K415" s="51"/>
      <c r="L415" s="51"/>
      <c r="M415" s="51"/>
      <c r="N415" s="51"/>
      <c r="O415" s="51"/>
      <c r="P415" s="52" t="str">
        <f>IF($A415="","",CHOOSE(Calc!$S$2,N(L415),N(M415),N(N415),N(O415)))</f>
        <v/>
      </c>
      <c r="Q415" s="53" t="str">
        <f>IF(OR($A415="",N(G415)=0,N(I415)=0),"",N(G415)/N(I415)*1000)</f>
        <v/>
      </c>
      <c r="R415" s="53" t="str">
        <f>IF(OR($A415="",N(G415)=0,N(J415)=0),"",N(G415)/N(J415))</f>
        <v/>
      </c>
      <c r="S415" s="53" t="str">
        <f>IF(OR($A415="",N(G415)=0,N(P415)=0),"",N(G415)/P415)</f>
        <v/>
      </c>
      <c r="T415" s="54" t="str">
        <f>IF(AND($A415="",COUNTA(B415:O415)=0),"",IF($A415="","Add the creator",IF(COUNTA(G415:O415)&gt;COUNT(G415:O415),"A number is saved as text",IF(B415="","Add the platform",IF(N(G415)=0,"Add the cost",IF(N(I415)=0,"Add impressions",IF(N(H415)&gt;N(I415),"Reach is above impressions","✓")))))))</f>
        <v/>
      </c>
    </row>
    <row r="416" spans="1:20" ht="20.100000000000001" customHeight="1">
      <c r="A416" s="49"/>
      <c r="B416" s="49"/>
      <c r="C416" s="49"/>
      <c r="D416" s="49"/>
      <c r="E416" s="50"/>
      <c r="F416" s="49"/>
      <c r="G416" s="51"/>
      <c r="H416" s="51"/>
      <c r="I416" s="51"/>
      <c r="J416" s="51"/>
      <c r="K416" s="51"/>
      <c r="L416" s="51"/>
      <c r="M416" s="51"/>
      <c r="N416" s="51"/>
      <c r="O416" s="51"/>
      <c r="P416" s="52" t="str">
        <f>IF($A416="","",CHOOSE(Calc!$S$2,N(L416),N(M416),N(N416),N(O416)))</f>
        <v/>
      </c>
      <c r="Q416" s="53" t="str">
        <f>IF(OR($A416="",N(G416)=0,N(I416)=0),"",N(G416)/N(I416)*1000)</f>
        <v/>
      </c>
      <c r="R416" s="53" t="str">
        <f>IF(OR($A416="",N(G416)=0,N(J416)=0),"",N(G416)/N(J416))</f>
        <v/>
      </c>
      <c r="S416" s="53" t="str">
        <f>IF(OR($A416="",N(G416)=0,N(P416)=0),"",N(G416)/P416)</f>
        <v/>
      </c>
      <c r="T416" s="54" t="str">
        <f>IF(AND($A416="",COUNTA(B416:O416)=0),"",IF($A416="","Add the creator",IF(COUNTA(G416:O416)&gt;COUNT(G416:O416),"A number is saved as text",IF(B416="","Add the platform",IF(N(G416)=0,"Add the cost",IF(N(I416)=0,"Add impressions",IF(N(H416)&gt;N(I416),"Reach is above impressions","✓")))))))</f>
        <v/>
      </c>
    </row>
    <row r="417" spans="1:20" ht="20.100000000000001" customHeight="1">
      <c r="A417" s="49"/>
      <c r="B417" s="49"/>
      <c r="C417" s="49"/>
      <c r="D417" s="49"/>
      <c r="E417" s="50"/>
      <c r="F417" s="49"/>
      <c r="G417" s="51"/>
      <c r="H417" s="51"/>
      <c r="I417" s="51"/>
      <c r="J417" s="51"/>
      <c r="K417" s="51"/>
      <c r="L417" s="51"/>
      <c r="M417" s="51"/>
      <c r="N417" s="51"/>
      <c r="O417" s="51"/>
      <c r="P417" s="52" t="str">
        <f>IF($A417="","",CHOOSE(Calc!$S$2,N(L417),N(M417),N(N417),N(O417)))</f>
        <v/>
      </c>
      <c r="Q417" s="53" t="str">
        <f>IF(OR($A417="",N(G417)=0,N(I417)=0),"",N(G417)/N(I417)*1000)</f>
        <v/>
      </c>
      <c r="R417" s="53" t="str">
        <f>IF(OR($A417="",N(G417)=0,N(J417)=0),"",N(G417)/N(J417))</f>
        <v/>
      </c>
      <c r="S417" s="53" t="str">
        <f>IF(OR($A417="",N(G417)=0,N(P417)=0),"",N(G417)/P417)</f>
        <v/>
      </c>
      <c r="T417" s="54" t="str">
        <f>IF(AND($A417="",COUNTA(B417:O417)=0),"",IF($A417="","Add the creator",IF(COUNTA(G417:O417)&gt;COUNT(G417:O417),"A number is saved as text",IF(B417="","Add the platform",IF(N(G417)=0,"Add the cost",IF(N(I417)=0,"Add impressions",IF(N(H417)&gt;N(I417),"Reach is above impressions","✓")))))))</f>
        <v/>
      </c>
    </row>
    <row r="418" spans="1:20" ht="20.100000000000001" customHeight="1">
      <c r="A418" s="49"/>
      <c r="B418" s="49"/>
      <c r="C418" s="49"/>
      <c r="D418" s="49"/>
      <c r="E418" s="50"/>
      <c r="F418" s="49"/>
      <c r="G418" s="51"/>
      <c r="H418" s="51"/>
      <c r="I418" s="51"/>
      <c r="J418" s="51"/>
      <c r="K418" s="51"/>
      <c r="L418" s="51"/>
      <c r="M418" s="51"/>
      <c r="N418" s="51"/>
      <c r="O418" s="51"/>
      <c r="P418" s="52" t="str">
        <f>IF($A418="","",CHOOSE(Calc!$S$2,N(L418),N(M418),N(N418),N(O418)))</f>
        <v/>
      </c>
      <c r="Q418" s="53" t="str">
        <f>IF(OR($A418="",N(G418)=0,N(I418)=0),"",N(G418)/N(I418)*1000)</f>
        <v/>
      </c>
      <c r="R418" s="53" t="str">
        <f>IF(OR($A418="",N(G418)=0,N(J418)=0),"",N(G418)/N(J418))</f>
        <v/>
      </c>
      <c r="S418" s="53" t="str">
        <f>IF(OR($A418="",N(G418)=0,N(P418)=0),"",N(G418)/P418)</f>
        <v/>
      </c>
      <c r="T418" s="54" t="str">
        <f>IF(AND($A418="",COUNTA(B418:O418)=0),"",IF($A418="","Add the creator",IF(COUNTA(G418:O418)&gt;COUNT(G418:O418),"A number is saved as text",IF(B418="","Add the platform",IF(N(G418)=0,"Add the cost",IF(N(I418)=0,"Add impressions",IF(N(H418)&gt;N(I418),"Reach is above impressions","✓")))))))</f>
        <v/>
      </c>
    </row>
    <row r="419" spans="1:20" ht="20.100000000000001" customHeight="1">
      <c r="A419" s="49"/>
      <c r="B419" s="49"/>
      <c r="C419" s="49"/>
      <c r="D419" s="49"/>
      <c r="E419" s="50"/>
      <c r="F419" s="49"/>
      <c r="G419" s="51"/>
      <c r="H419" s="51"/>
      <c r="I419" s="51"/>
      <c r="J419" s="51"/>
      <c r="K419" s="51"/>
      <c r="L419" s="51"/>
      <c r="M419" s="51"/>
      <c r="N419" s="51"/>
      <c r="O419" s="51"/>
      <c r="P419" s="52" t="str">
        <f>IF($A419="","",CHOOSE(Calc!$S$2,N(L419),N(M419),N(N419),N(O419)))</f>
        <v/>
      </c>
      <c r="Q419" s="53" t="str">
        <f>IF(OR($A419="",N(G419)=0,N(I419)=0),"",N(G419)/N(I419)*1000)</f>
        <v/>
      </c>
      <c r="R419" s="53" t="str">
        <f>IF(OR($A419="",N(G419)=0,N(J419)=0),"",N(G419)/N(J419))</f>
        <v/>
      </c>
      <c r="S419" s="53" t="str">
        <f>IF(OR($A419="",N(G419)=0,N(P419)=0),"",N(G419)/P419)</f>
        <v/>
      </c>
      <c r="T419" s="54" t="str">
        <f>IF(AND($A419="",COUNTA(B419:O419)=0),"",IF($A419="","Add the creator",IF(COUNTA(G419:O419)&gt;COUNT(G419:O419),"A number is saved as text",IF(B419="","Add the platform",IF(N(G419)=0,"Add the cost",IF(N(I419)=0,"Add impressions",IF(N(H419)&gt;N(I419),"Reach is above impressions","✓")))))))</f>
        <v/>
      </c>
    </row>
    <row r="420" spans="1:20" ht="20.100000000000001" customHeight="1">
      <c r="A420" s="49"/>
      <c r="B420" s="49"/>
      <c r="C420" s="49"/>
      <c r="D420" s="49"/>
      <c r="E420" s="50"/>
      <c r="F420" s="49"/>
      <c r="G420" s="51"/>
      <c r="H420" s="51"/>
      <c r="I420" s="51"/>
      <c r="J420" s="51"/>
      <c r="K420" s="51"/>
      <c r="L420" s="51"/>
      <c r="M420" s="51"/>
      <c r="N420" s="51"/>
      <c r="O420" s="51"/>
      <c r="P420" s="52" t="str">
        <f>IF($A420="","",CHOOSE(Calc!$S$2,N(L420),N(M420),N(N420),N(O420)))</f>
        <v/>
      </c>
      <c r="Q420" s="53" t="str">
        <f>IF(OR($A420="",N(G420)=0,N(I420)=0),"",N(G420)/N(I420)*1000)</f>
        <v/>
      </c>
      <c r="R420" s="53" t="str">
        <f>IF(OR($A420="",N(G420)=0,N(J420)=0),"",N(G420)/N(J420))</f>
        <v/>
      </c>
      <c r="S420" s="53" t="str">
        <f>IF(OR($A420="",N(G420)=0,N(P420)=0),"",N(G420)/P420)</f>
        <v/>
      </c>
      <c r="T420" s="54" t="str">
        <f>IF(AND($A420="",COUNTA(B420:O420)=0),"",IF($A420="","Add the creator",IF(COUNTA(G420:O420)&gt;COUNT(G420:O420),"A number is saved as text",IF(B420="","Add the platform",IF(N(G420)=0,"Add the cost",IF(N(I420)=0,"Add impressions",IF(N(H420)&gt;N(I420),"Reach is above impressions","✓")))))))</f>
        <v/>
      </c>
    </row>
    <row r="421" spans="1:20" ht="20.100000000000001" customHeight="1">
      <c r="A421" s="49"/>
      <c r="B421" s="49"/>
      <c r="C421" s="49"/>
      <c r="D421" s="49"/>
      <c r="E421" s="50"/>
      <c r="F421" s="49"/>
      <c r="G421" s="51"/>
      <c r="H421" s="51"/>
      <c r="I421" s="51"/>
      <c r="J421" s="51"/>
      <c r="K421" s="51"/>
      <c r="L421" s="51"/>
      <c r="M421" s="51"/>
      <c r="N421" s="51"/>
      <c r="O421" s="51"/>
      <c r="P421" s="52" t="str">
        <f>IF($A421="","",CHOOSE(Calc!$S$2,N(L421),N(M421),N(N421),N(O421)))</f>
        <v/>
      </c>
      <c r="Q421" s="53" t="str">
        <f>IF(OR($A421="",N(G421)=0,N(I421)=0),"",N(G421)/N(I421)*1000)</f>
        <v/>
      </c>
      <c r="R421" s="53" t="str">
        <f>IF(OR($A421="",N(G421)=0,N(J421)=0),"",N(G421)/N(J421))</f>
        <v/>
      </c>
      <c r="S421" s="53" t="str">
        <f>IF(OR($A421="",N(G421)=0,N(P421)=0),"",N(G421)/P421)</f>
        <v/>
      </c>
      <c r="T421" s="54" t="str">
        <f>IF(AND($A421="",COUNTA(B421:O421)=0),"",IF($A421="","Add the creator",IF(COUNTA(G421:O421)&gt;COUNT(G421:O421),"A number is saved as text",IF(B421="","Add the platform",IF(N(G421)=0,"Add the cost",IF(N(I421)=0,"Add impressions",IF(N(H421)&gt;N(I421),"Reach is above impressions","✓")))))))</f>
        <v/>
      </c>
    </row>
    <row r="422" spans="1:20" ht="20.100000000000001" customHeight="1">
      <c r="A422" s="49"/>
      <c r="B422" s="49"/>
      <c r="C422" s="49"/>
      <c r="D422" s="49"/>
      <c r="E422" s="50"/>
      <c r="F422" s="49"/>
      <c r="G422" s="51"/>
      <c r="H422" s="51"/>
      <c r="I422" s="51"/>
      <c r="J422" s="51"/>
      <c r="K422" s="51"/>
      <c r="L422" s="51"/>
      <c r="M422" s="51"/>
      <c r="N422" s="51"/>
      <c r="O422" s="51"/>
      <c r="P422" s="52" t="str">
        <f>IF($A422="","",CHOOSE(Calc!$S$2,N(L422),N(M422),N(N422),N(O422)))</f>
        <v/>
      </c>
      <c r="Q422" s="53" t="str">
        <f>IF(OR($A422="",N(G422)=0,N(I422)=0),"",N(G422)/N(I422)*1000)</f>
        <v/>
      </c>
      <c r="R422" s="53" t="str">
        <f>IF(OR($A422="",N(G422)=0,N(J422)=0),"",N(G422)/N(J422))</f>
        <v/>
      </c>
      <c r="S422" s="53" t="str">
        <f>IF(OR($A422="",N(G422)=0,N(P422)=0),"",N(G422)/P422)</f>
        <v/>
      </c>
      <c r="T422" s="54" t="str">
        <f>IF(AND($A422="",COUNTA(B422:O422)=0),"",IF($A422="","Add the creator",IF(COUNTA(G422:O422)&gt;COUNT(G422:O422),"A number is saved as text",IF(B422="","Add the platform",IF(N(G422)=0,"Add the cost",IF(N(I422)=0,"Add impressions",IF(N(H422)&gt;N(I422),"Reach is above impressions","✓")))))))</f>
        <v/>
      </c>
    </row>
    <row r="423" spans="1:20" ht="20.100000000000001" customHeight="1">
      <c r="A423" s="49"/>
      <c r="B423" s="49"/>
      <c r="C423" s="49"/>
      <c r="D423" s="49"/>
      <c r="E423" s="50"/>
      <c r="F423" s="49"/>
      <c r="G423" s="51"/>
      <c r="H423" s="51"/>
      <c r="I423" s="51"/>
      <c r="J423" s="51"/>
      <c r="K423" s="51"/>
      <c r="L423" s="51"/>
      <c r="M423" s="51"/>
      <c r="N423" s="51"/>
      <c r="O423" s="51"/>
      <c r="P423" s="52" t="str">
        <f>IF($A423="","",CHOOSE(Calc!$S$2,N(L423),N(M423),N(N423),N(O423)))</f>
        <v/>
      </c>
      <c r="Q423" s="53" t="str">
        <f>IF(OR($A423="",N(G423)=0,N(I423)=0),"",N(G423)/N(I423)*1000)</f>
        <v/>
      </c>
      <c r="R423" s="53" t="str">
        <f>IF(OR($A423="",N(G423)=0,N(J423)=0),"",N(G423)/N(J423))</f>
        <v/>
      </c>
      <c r="S423" s="53" t="str">
        <f>IF(OR($A423="",N(G423)=0,N(P423)=0),"",N(G423)/P423)</f>
        <v/>
      </c>
      <c r="T423" s="54" t="str">
        <f>IF(AND($A423="",COUNTA(B423:O423)=0),"",IF($A423="","Add the creator",IF(COUNTA(G423:O423)&gt;COUNT(G423:O423),"A number is saved as text",IF(B423="","Add the platform",IF(N(G423)=0,"Add the cost",IF(N(I423)=0,"Add impressions",IF(N(H423)&gt;N(I423),"Reach is above impressions","✓")))))))</f>
        <v/>
      </c>
    </row>
    <row r="424" spans="1:20" ht="20.100000000000001" customHeight="1">
      <c r="A424" s="49"/>
      <c r="B424" s="49"/>
      <c r="C424" s="49"/>
      <c r="D424" s="49"/>
      <c r="E424" s="50"/>
      <c r="F424" s="49"/>
      <c r="G424" s="51"/>
      <c r="H424" s="51"/>
      <c r="I424" s="51"/>
      <c r="J424" s="51"/>
      <c r="K424" s="51"/>
      <c r="L424" s="51"/>
      <c r="M424" s="51"/>
      <c r="N424" s="51"/>
      <c r="O424" s="51"/>
      <c r="P424" s="52" t="str">
        <f>IF($A424="","",CHOOSE(Calc!$S$2,N(L424),N(M424),N(N424),N(O424)))</f>
        <v/>
      </c>
      <c r="Q424" s="53" t="str">
        <f>IF(OR($A424="",N(G424)=0,N(I424)=0),"",N(G424)/N(I424)*1000)</f>
        <v/>
      </c>
      <c r="R424" s="53" t="str">
        <f>IF(OR($A424="",N(G424)=0,N(J424)=0),"",N(G424)/N(J424))</f>
        <v/>
      </c>
      <c r="S424" s="53" t="str">
        <f>IF(OR($A424="",N(G424)=0,N(P424)=0),"",N(G424)/P424)</f>
        <v/>
      </c>
      <c r="T424" s="54" t="str">
        <f>IF(AND($A424="",COUNTA(B424:O424)=0),"",IF($A424="","Add the creator",IF(COUNTA(G424:O424)&gt;COUNT(G424:O424),"A number is saved as text",IF(B424="","Add the platform",IF(N(G424)=0,"Add the cost",IF(N(I424)=0,"Add impressions",IF(N(H424)&gt;N(I424),"Reach is above impressions","✓")))))))</f>
        <v/>
      </c>
    </row>
    <row r="425" spans="1:20" ht="20.100000000000001" customHeight="1">
      <c r="A425" s="49"/>
      <c r="B425" s="49"/>
      <c r="C425" s="49"/>
      <c r="D425" s="49"/>
      <c r="E425" s="50"/>
      <c r="F425" s="49"/>
      <c r="G425" s="51"/>
      <c r="H425" s="51"/>
      <c r="I425" s="51"/>
      <c r="J425" s="51"/>
      <c r="K425" s="51"/>
      <c r="L425" s="51"/>
      <c r="M425" s="51"/>
      <c r="N425" s="51"/>
      <c r="O425" s="51"/>
      <c r="P425" s="52" t="str">
        <f>IF($A425="","",CHOOSE(Calc!$S$2,N(L425),N(M425),N(N425),N(O425)))</f>
        <v/>
      </c>
      <c r="Q425" s="53" t="str">
        <f>IF(OR($A425="",N(G425)=0,N(I425)=0),"",N(G425)/N(I425)*1000)</f>
        <v/>
      </c>
      <c r="R425" s="53" t="str">
        <f>IF(OR($A425="",N(G425)=0,N(J425)=0),"",N(G425)/N(J425))</f>
        <v/>
      </c>
      <c r="S425" s="53" t="str">
        <f>IF(OR($A425="",N(G425)=0,N(P425)=0),"",N(G425)/P425)</f>
        <v/>
      </c>
      <c r="T425" s="54" t="str">
        <f>IF(AND($A425="",COUNTA(B425:O425)=0),"",IF($A425="","Add the creator",IF(COUNTA(G425:O425)&gt;COUNT(G425:O425),"A number is saved as text",IF(B425="","Add the platform",IF(N(G425)=0,"Add the cost",IF(N(I425)=0,"Add impressions",IF(N(H425)&gt;N(I425),"Reach is above impressions","✓")))))))</f>
        <v/>
      </c>
    </row>
    <row r="426" spans="1:20" ht="20.100000000000001" customHeight="1">
      <c r="A426" s="49"/>
      <c r="B426" s="49"/>
      <c r="C426" s="49"/>
      <c r="D426" s="49"/>
      <c r="E426" s="50"/>
      <c r="F426" s="49"/>
      <c r="G426" s="51"/>
      <c r="H426" s="51"/>
      <c r="I426" s="51"/>
      <c r="J426" s="51"/>
      <c r="K426" s="51"/>
      <c r="L426" s="51"/>
      <c r="M426" s="51"/>
      <c r="N426" s="51"/>
      <c r="O426" s="51"/>
      <c r="P426" s="52" t="str">
        <f>IF($A426="","",CHOOSE(Calc!$S$2,N(L426),N(M426),N(N426),N(O426)))</f>
        <v/>
      </c>
      <c r="Q426" s="53" t="str">
        <f>IF(OR($A426="",N(G426)=0,N(I426)=0),"",N(G426)/N(I426)*1000)</f>
        <v/>
      </c>
      <c r="R426" s="53" t="str">
        <f>IF(OR($A426="",N(G426)=0,N(J426)=0),"",N(G426)/N(J426))</f>
        <v/>
      </c>
      <c r="S426" s="53" t="str">
        <f>IF(OR($A426="",N(G426)=0,N(P426)=0),"",N(G426)/P426)</f>
        <v/>
      </c>
      <c r="T426" s="54" t="str">
        <f>IF(AND($A426="",COUNTA(B426:O426)=0),"",IF($A426="","Add the creator",IF(COUNTA(G426:O426)&gt;COUNT(G426:O426),"A number is saved as text",IF(B426="","Add the platform",IF(N(G426)=0,"Add the cost",IF(N(I426)=0,"Add impressions",IF(N(H426)&gt;N(I426),"Reach is above impressions","✓")))))))</f>
        <v/>
      </c>
    </row>
    <row r="427" spans="1:20" ht="20.100000000000001" customHeight="1">
      <c r="A427" s="49"/>
      <c r="B427" s="49"/>
      <c r="C427" s="49"/>
      <c r="D427" s="49"/>
      <c r="E427" s="50"/>
      <c r="F427" s="49"/>
      <c r="G427" s="51"/>
      <c r="H427" s="51"/>
      <c r="I427" s="51"/>
      <c r="J427" s="51"/>
      <c r="K427" s="51"/>
      <c r="L427" s="51"/>
      <c r="M427" s="51"/>
      <c r="N427" s="51"/>
      <c r="O427" s="51"/>
      <c r="P427" s="52" t="str">
        <f>IF($A427="","",CHOOSE(Calc!$S$2,N(L427),N(M427),N(N427),N(O427)))</f>
        <v/>
      </c>
      <c r="Q427" s="53" t="str">
        <f>IF(OR($A427="",N(G427)=0,N(I427)=0),"",N(G427)/N(I427)*1000)</f>
        <v/>
      </c>
      <c r="R427" s="53" t="str">
        <f>IF(OR($A427="",N(G427)=0,N(J427)=0),"",N(G427)/N(J427))</f>
        <v/>
      </c>
      <c r="S427" s="53" t="str">
        <f>IF(OR($A427="",N(G427)=0,N(P427)=0),"",N(G427)/P427)</f>
        <v/>
      </c>
      <c r="T427" s="54" t="str">
        <f>IF(AND($A427="",COUNTA(B427:O427)=0),"",IF($A427="","Add the creator",IF(COUNTA(G427:O427)&gt;COUNT(G427:O427),"A number is saved as text",IF(B427="","Add the platform",IF(N(G427)=0,"Add the cost",IF(N(I427)=0,"Add impressions",IF(N(H427)&gt;N(I427),"Reach is above impressions","✓")))))))</f>
        <v/>
      </c>
    </row>
    <row r="428" spans="1:20" ht="20.100000000000001" customHeight="1">
      <c r="A428" s="49"/>
      <c r="B428" s="49"/>
      <c r="C428" s="49"/>
      <c r="D428" s="49"/>
      <c r="E428" s="50"/>
      <c r="F428" s="49"/>
      <c r="G428" s="51"/>
      <c r="H428" s="51"/>
      <c r="I428" s="51"/>
      <c r="J428" s="51"/>
      <c r="K428" s="51"/>
      <c r="L428" s="51"/>
      <c r="M428" s="51"/>
      <c r="N428" s="51"/>
      <c r="O428" s="51"/>
      <c r="P428" s="52" t="str">
        <f>IF($A428="","",CHOOSE(Calc!$S$2,N(L428),N(M428),N(N428),N(O428)))</f>
        <v/>
      </c>
      <c r="Q428" s="53" t="str">
        <f>IF(OR($A428="",N(G428)=0,N(I428)=0),"",N(G428)/N(I428)*1000)</f>
        <v/>
      </c>
      <c r="R428" s="53" t="str">
        <f>IF(OR($A428="",N(G428)=0,N(J428)=0),"",N(G428)/N(J428))</f>
        <v/>
      </c>
      <c r="S428" s="53" t="str">
        <f>IF(OR($A428="",N(G428)=0,N(P428)=0),"",N(G428)/P428)</f>
        <v/>
      </c>
      <c r="T428" s="54" t="str">
        <f>IF(AND($A428="",COUNTA(B428:O428)=0),"",IF($A428="","Add the creator",IF(COUNTA(G428:O428)&gt;COUNT(G428:O428),"A number is saved as text",IF(B428="","Add the platform",IF(N(G428)=0,"Add the cost",IF(N(I428)=0,"Add impressions",IF(N(H428)&gt;N(I428),"Reach is above impressions","✓")))))))</f>
        <v/>
      </c>
    </row>
    <row r="429" spans="1:20" ht="20.100000000000001" customHeight="1">
      <c r="A429" s="49"/>
      <c r="B429" s="49"/>
      <c r="C429" s="49"/>
      <c r="D429" s="49"/>
      <c r="E429" s="50"/>
      <c r="F429" s="49"/>
      <c r="G429" s="51"/>
      <c r="H429" s="51"/>
      <c r="I429" s="51"/>
      <c r="J429" s="51"/>
      <c r="K429" s="51"/>
      <c r="L429" s="51"/>
      <c r="M429" s="51"/>
      <c r="N429" s="51"/>
      <c r="O429" s="51"/>
      <c r="P429" s="52" t="str">
        <f>IF($A429="","",CHOOSE(Calc!$S$2,N(L429),N(M429),N(N429),N(O429)))</f>
        <v/>
      </c>
      <c r="Q429" s="53" t="str">
        <f>IF(OR($A429="",N(G429)=0,N(I429)=0),"",N(G429)/N(I429)*1000)</f>
        <v/>
      </c>
      <c r="R429" s="53" t="str">
        <f>IF(OR($A429="",N(G429)=0,N(J429)=0),"",N(G429)/N(J429))</f>
        <v/>
      </c>
      <c r="S429" s="53" t="str">
        <f>IF(OR($A429="",N(G429)=0,N(P429)=0),"",N(G429)/P429)</f>
        <v/>
      </c>
      <c r="T429" s="54" t="str">
        <f>IF(AND($A429="",COUNTA(B429:O429)=0),"",IF($A429="","Add the creator",IF(COUNTA(G429:O429)&gt;COUNT(G429:O429),"A number is saved as text",IF(B429="","Add the platform",IF(N(G429)=0,"Add the cost",IF(N(I429)=0,"Add impressions",IF(N(H429)&gt;N(I429),"Reach is above impressions","✓")))))))</f>
        <v/>
      </c>
    </row>
    <row r="430" spans="1:20" ht="20.100000000000001" customHeight="1">
      <c r="A430" s="49"/>
      <c r="B430" s="49"/>
      <c r="C430" s="49"/>
      <c r="D430" s="49"/>
      <c r="E430" s="50"/>
      <c r="F430" s="49"/>
      <c r="G430" s="51"/>
      <c r="H430" s="51"/>
      <c r="I430" s="51"/>
      <c r="J430" s="51"/>
      <c r="K430" s="51"/>
      <c r="L430" s="51"/>
      <c r="M430" s="51"/>
      <c r="N430" s="51"/>
      <c r="O430" s="51"/>
      <c r="P430" s="52" t="str">
        <f>IF($A430="","",CHOOSE(Calc!$S$2,N(L430),N(M430),N(N430),N(O430)))</f>
        <v/>
      </c>
      <c r="Q430" s="53" t="str">
        <f>IF(OR($A430="",N(G430)=0,N(I430)=0),"",N(G430)/N(I430)*1000)</f>
        <v/>
      </c>
      <c r="R430" s="53" t="str">
        <f>IF(OR($A430="",N(G430)=0,N(J430)=0),"",N(G430)/N(J430))</f>
        <v/>
      </c>
      <c r="S430" s="53" t="str">
        <f>IF(OR($A430="",N(G430)=0,N(P430)=0),"",N(G430)/P430)</f>
        <v/>
      </c>
      <c r="T430" s="54" t="str">
        <f>IF(AND($A430="",COUNTA(B430:O430)=0),"",IF($A430="","Add the creator",IF(COUNTA(G430:O430)&gt;COUNT(G430:O430),"A number is saved as text",IF(B430="","Add the platform",IF(N(G430)=0,"Add the cost",IF(N(I430)=0,"Add impressions",IF(N(H430)&gt;N(I430),"Reach is above impressions","✓")))))))</f>
        <v/>
      </c>
    </row>
    <row r="431" spans="1:20" ht="20.100000000000001" customHeight="1">
      <c r="A431" s="49"/>
      <c r="B431" s="49"/>
      <c r="C431" s="49"/>
      <c r="D431" s="49"/>
      <c r="E431" s="50"/>
      <c r="F431" s="49"/>
      <c r="G431" s="51"/>
      <c r="H431" s="51"/>
      <c r="I431" s="51"/>
      <c r="J431" s="51"/>
      <c r="K431" s="51"/>
      <c r="L431" s="51"/>
      <c r="M431" s="51"/>
      <c r="N431" s="51"/>
      <c r="O431" s="51"/>
      <c r="P431" s="52" t="str">
        <f>IF($A431="","",CHOOSE(Calc!$S$2,N(L431),N(M431),N(N431),N(O431)))</f>
        <v/>
      </c>
      <c r="Q431" s="53" t="str">
        <f>IF(OR($A431="",N(G431)=0,N(I431)=0),"",N(G431)/N(I431)*1000)</f>
        <v/>
      </c>
      <c r="R431" s="53" t="str">
        <f>IF(OR($A431="",N(G431)=0,N(J431)=0),"",N(G431)/N(J431))</f>
        <v/>
      </c>
      <c r="S431" s="53" t="str">
        <f>IF(OR($A431="",N(G431)=0,N(P431)=0),"",N(G431)/P431)</f>
        <v/>
      </c>
      <c r="T431" s="54" t="str">
        <f>IF(AND($A431="",COUNTA(B431:O431)=0),"",IF($A431="","Add the creator",IF(COUNTA(G431:O431)&gt;COUNT(G431:O431),"A number is saved as text",IF(B431="","Add the platform",IF(N(G431)=0,"Add the cost",IF(N(I431)=0,"Add impressions",IF(N(H431)&gt;N(I431),"Reach is above impressions","✓")))))))</f>
        <v/>
      </c>
    </row>
    <row r="432" spans="1:20" ht="20.100000000000001" customHeight="1">
      <c r="A432" s="49"/>
      <c r="B432" s="49"/>
      <c r="C432" s="49"/>
      <c r="D432" s="49"/>
      <c r="E432" s="50"/>
      <c r="F432" s="49"/>
      <c r="G432" s="51"/>
      <c r="H432" s="51"/>
      <c r="I432" s="51"/>
      <c r="J432" s="51"/>
      <c r="K432" s="51"/>
      <c r="L432" s="51"/>
      <c r="M432" s="51"/>
      <c r="N432" s="51"/>
      <c r="O432" s="51"/>
      <c r="P432" s="52" t="str">
        <f>IF($A432="","",CHOOSE(Calc!$S$2,N(L432),N(M432),N(N432),N(O432)))</f>
        <v/>
      </c>
      <c r="Q432" s="53" t="str">
        <f>IF(OR($A432="",N(G432)=0,N(I432)=0),"",N(G432)/N(I432)*1000)</f>
        <v/>
      </c>
      <c r="R432" s="53" t="str">
        <f>IF(OR($A432="",N(G432)=0,N(J432)=0),"",N(G432)/N(J432))</f>
        <v/>
      </c>
      <c r="S432" s="53" t="str">
        <f>IF(OR($A432="",N(G432)=0,N(P432)=0),"",N(G432)/P432)</f>
        <v/>
      </c>
      <c r="T432" s="54" t="str">
        <f>IF(AND($A432="",COUNTA(B432:O432)=0),"",IF($A432="","Add the creator",IF(COUNTA(G432:O432)&gt;COUNT(G432:O432),"A number is saved as text",IF(B432="","Add the platform",IF(N(G432)=0,"Add the cost",IF(N(I432)=0,"Add impressions",IF(N(H432)&gt;N(I432),"Reach is above impressions","✓")))))))</f>
        <v/>
      </c>
    </row>
    <row r="433" spans="1:20" ht="20.100000000000001" customHeight="1">
      <c r="A433" s="49"/>
      <c r="B433" s="49"/>
      <c r="C433" s="49"/>
      <c r="D433" s="49"/>
      <c r="E433" s="50"/>
      <c r="F433" s="49"/>
      <c r="G433" s="51"/>
      <c r="H433" s="51"/>
      <c r="I433" s="51"/>
      <c r="J433" s="51"/>
      <c r="K433" s="51"/>
      <c r="L433" s="51"/>
      <c r="M433" s="51"/>
      <c r="N433" s="51"/>
      <c r="O433" s="51"/>
      <c r="P433" s="52" t="str">
        <f>IF($A433="","",CHOOSE(Calc!$S$2,N(L433),N(M433),N(N433),N(O433)))</f>
        <v/>
      </c>
      <c r="Q433" s="53" t="str">
        <f>IF(OR($A433="",N(G433)=0,N(I433)=0),"",N(G433)/N(I433)*1000)</f>
        <v/>
      </c>
      <c r="R433" s="53" t="str">
        <f>IF(OR($A433="",N(G433)=0,N(J433)=0),"",N(G433)/N(J433))</f>
        <v/>
      </c>
      <c r="S433" s="53" t="str">
        <f>IF(OR($A433="",N(G433)=0,N(P433)=0),"",N(G433)/P433)</f>
        <v/>
      </c>
      <c r="T433" s="54" t="str">
        <f>IF(AND($A433="",COUNTA(B433:O433)=0),"",IF($A433="","Add the creator",IF(COUNTA(G433:O433)&gt;COUNT(G433:O433),"A number is saved as text",IF(B433="","Add the platform",IF(N(G433)=0,"Add the cost",IF(N(I433)=0,"Add impressions",IF(N(H433)&gt;N(I433),"Reach is above impressions","✓")))))))</f>
        <v/>
      </c>
    </row>
    <row r="434" spans="1:20" ht="20.100000000000001" customHeight="1">
      <c r="A434" s="49"/>
      <c r="B434" s="49"/>
      <c r="C434" s="49"/>
      <c r="D434" s="49"/>
      <c r="E434" s="50"/>
      <c r="F434" s="49"/>
      <c r="G434" s="51"/>
      <c r="H434" s="51"/>
      <c r="I434" s="51"/>
      <c r="J434" s="51"/>
      <c r="K434" s="51"/>
      <c r="L434" s="51"/>
      <c r="M434" s="51"/>
      <c r="N434" s="51"/>
      <c r="O434" s="51"/>
      <c r="P434" s="52" t="str">
        <f>IF($A434="","",CHOOSE(Calc!$S$2,N(L434),N(M434),N(N434),N(O434)))</f>
        <v/>
      </c>
      <c r="Q434" s="53" t="str">
        <f>IF(OR($A434="",N(G434)=0,N(I434)=0),"",N(G434)/N(I434)*1000)</f>
        <v/>
      </c>
      <c r="R434" s="53" t="str">
        <f>IF(OR($A434="",N(G434)=0,N(J434)=0),"",N(G434)/N(J434))</f>
        <v/>
      </c>
      <c r="S434" s="53" t="str">
        <f>IF(OR($A434="",N(G434)=0,N(P434)=0),"",N(G434)/P434)</f>
        <v/>
      </c>
      <c r="T434" s="54" t="str">
        <f>IF(AND($A434="",COUNTA(B434:O434)=0),"",IF($A434="","Add the creator",IF(COUNTA(G434:O434)&gt;COUNT(G434:O434),"A number is saved as text",IF(B434="","Add the platform",IF(N(G434)=0,"Add the cost",IF(N(I434)=0,"Add impressions",IF(N(H434)&gt;N(I434),"Reach is above impressions","✓")))))))</f>
        <v/>
      </c>
    </row>
    <row r="435" spans="1:20" ht="20.100000000000001" customHeight="1">
      <c r="A435" s="49"/>
      <c r="B435" s="49"/>
      <c r="C435" s="49"/>
      <c r="D435" s="49"/>
      <c r="E435" s="50"/>
      <c r="F435" s="49"/>
      <c r="G435" s="51"/>
      <c r="H435" s="51"/>
      <c r="I435" s="51"/>
      <c r="J435" s="51"/>
      <c r="K435" s="51"/>
      <c r="L435" s="51"/>
      <c r="M435" s="51"/>
      <c r="N435" s="51"/>
      <c r="O435" s="51"/>
      <c r="P435" s="52" t="str">
        <f>IF($A435="","",CHOOSE(Calc!$S$2,N(L435),N(M435),N(N435),N(O435)))</f>
        <v/>
      </c>
      <c r="Q435" s="53" t="str">
        <f>IF(OR($A435="",N(G435)=0,N(I435)=0),"",N(G435)/N(I435)*1000)</f>
        <v/>
      </c>
      <c r="R435" s="53" t="str">
        <f>IF(OR($A435="",N(G435)=0,N(J435)=0),"",N(G435)/N(J435))</f>
        <v/>
      </c>
      <c r="S435" s="53" t="str">
        <f>IF(OR($A435="",N(G435)=0,N(P435)=0),"",N(G435)/P435)</f>
        <v/>
      </c>
      <c r="T435" s="54" t="str">
        <f>IF(AND($A435="",COUNTA(B435:O435)=0),"",IF($A435="","Add the creator",IF(COUNTA(G435:O435)&gt;COUNT(G435:O435),"A number is saved as text",IF(B435="","Add the platform",IF(N(G435)=0,"Add the cost",IF(N(I435)=0,"Add impressions",IF(N(H435)&gt;N(I435),"Reach is above impressions","✓")))))))</f>
        <v/>
      </c>
    </row>
    <row r="436" spans="1:20" ht="20.100000000000001" customHeight="1">
      <c r="A436" s="49"/>
      <c r="B436" s="49"/>
      <c r="C436" s="49"/>
      <c r="D436" s="49"/>
      <c r="E436" s="50"/>
      <c r="F436" s="49"/>
      <c r="G436" s="51"/>
      <c r="H436" s="51"/>
      <c r="I436" s="51"/>
      <c r="J436" s="51"/>
      <c r="K436" s="51"/>
      <c r="L436" s="51"/>
      <c r="M436" s="51"/>
      <c r="N436" s="51"/>
      <c r="O436" s="51"/>
      <c r="P436" s="52" t="str">
        <f>IF($A436="","",CHOOSE(Calc!$S$2,N(L436),N(M436),N(N436),N(O436)))</f>
        <v/>
      </c>
      <c r="Q436" s="53" t="str">
        <f>IF(OR($A436="",N(G436)=0,N(I436)=0),"",N(G436)/N(I436)*1000)</f>
        <v/>
      </c>
      <c r="R436" s="53" t="str">
        <f>IF(OR($A436="",N(G436)=0,N(J436)=0),"",N(G436)/N(J436))</f>
        <v/>
      </c>
      <c r="S436" s="53" t="str">
        <f>IF(OR($A436="",N(G436)=0,N(P436)=0),"",N(G436)/P436)</f>
        <v/>
      </c>
      <c r="T436" s="54" t="str">
        <f>IF(AND($A436="",COUNTA(B436:O436)=0),"",IF($A436="","Add the creator",IF(COUNTA(G436:O436)&gt;COUNT(G436:O436),"A number is saved as text",IF(B436="","Add the platform",IF(N(G436)=0,"Add the cost",IF(N(I436)=0,"Add impressions",IF(N(H436)&gt;N(I436),"Reach is above impressions","✓")))))))</f>
        <v/>
      </c>
    </row>
    <row r="437" spans="1:20" ht="20.100000000000001" customHeight="1">
      <c r="A437" s="49"/>
      <c r="B437" s="49"/>
      <c r="C437" s="49"/>
      <c r="D437" s="49"/>
      <c r="E437" s="50"/>
      <c r="F437" s="49"/>
      <c r="G437" s="51"/>
      <c r="H437" s="51"/>
      <c r="I437" s="51"/>
      <c r="J437" s="51"/>
      <c r="K437" s="51"/>
      <c r="L437" s="51"/>
      <c r="M437" s="51"/>
      <c r="N437" s="51"/>
      <c r="O437" s="51"/>
      <c r="P437" s="52" t="str">
        <f>IF($A437="","",CHOOSE(Calc!$S$2,N(L437),N(M437),N(N437),N(O437)))</f>
        <v/>
      </c>
      <c r="Q437" s="53" t="str">
        <f>IF(OR($A437="",N(G437)=0,N(I437)=0),"",N(G437)/N(I437)*1000)</f>
        <v/>
      </c>
      <c r="R437" s="53" t="str">
        <f>IF(OR($A437="",N(G437)=0,N(J437)=0),"",N(G437)/N(J437))</f>
        <v/>
      </c>
      <c r="S437" s="53" t="str">
        <f>IF(OR($A437="",N(G437)=0,N(P437)=0),"",N(G437)/P437)</f>
        <v/>
      </c>
      <c r="T437" s="54" t="str">
        <f>IF(AND($A437="",COUNTA(B437:O437)=0),"",IF($A437="","Add the creator",IF(COUNTA(G437:O437)&gt;COUNT(G437:O437),"A number is saved as text",IF(B437="","Add the platform",IF(N(G437)=0,"Add the cost",IF(N(I437)=0,"Add impressions",IF(N(H437)&gt;N(I437),"Reach is above impressions","✓")))))))</f>
        <v/>
      </c>
    </row>
    <row r="438" spans="1:20" ht="20.100000000000001" customHeight="1">
      <c r="A438" s="49"/>
      <c r="B438" s="49"/>
      <c r="C438" s="49"/>
      <c r="D438" s="49"/>
      <c r="E438" s="50"/>
      <c r="F438" s="49"/>
      <c r="G438" s="51"/>
      <c r="H438" s="51"/>
      <c r="I438" s="51"/>
      <c r="J438" s="51"/>
      <c r="K438" s="51"/>
      <c r="L438" s="51"/>
      <c r="M438" s="51"/>
      <c r="N438" s="51"/>
      <c r="O438" s="51"/>
      <c r="P438" s="52" t="str">
        <f>IF($A438="","",CHOOSE(Calc!$S$2,N(L438),N(M438),N(N438),N(O438)))</f>
        <v/>
      </c>
      <c r="Q438" s="53" t="str">
        <f>IF(OR($A438="",N(G438)=0,N(I438)=0),"",N(G438)/N(I438)*1000)</f>
        <v/>
      </c>
      <c r="R438" s="53" t="str">
        <f>IF(OR($A438="",N(G438)=0,N(J438)=0),"",N(G438)/N(J438))</f>
        <v/>
      </c>
      <c r="S438" s="53" t="str">
        <f>IF(OR($A438="",N(G438)=0,N(P438)=0),"",N(G438)/P438)</f>
        <v/>
      </c>
      <c r="T438" s="54" t="str">
        <f>IF(AND($A438="",COUNTA(B438:O438)=0),"",IF($A438="","Add the creator",IF(COUNTA(G438:O438)&gt;COUNT(G438:O438),"A number is saved as text",IF(B438="","Add the platform",IF(N(G438)=0,"Add the cost",IF(N(I438)=0,"Add impressions",IF(N(H438)&gt;N(I438),"Reach is above impressions","✓")))))))</f>
        <v/>
      </c>
    </row>
    <row r="439" spans="1:20" ht="20.100000000000001" customHeight="1">
      <c r="A439" s="49"/>
      <c r="B439" s="49"/>
      <c r="C439" s="49"/>
      <c r="D439" s="49"/>
      <c r="E439" s="50"/>
      <c r="F439" s="49"/>
      <c r="G439" s="51"/>
      <c r="H439" s="51"/>
      <c r="I439" s="51"/>
      <c r="J439" s="51"/>
      <c r="K439" s="51"/>
      <c r="L439" s="51"/>
      <c r="M439" s="51"/>
      <c r="N439" s="51"/>
      <c r="O439" s="51"/>
      <c r="P439" s="52" t="str">
        <f>IF($A439="","",CHOOSE(Calc!$S$2,N(L439),N(M439),N(N439),N(O439)))</f>
        <v/>
      </c>
      <c r="Q439" s="53" t="str">
        <f>IF(OR($A439="",N(G439)=0,N(I439)=0),"",N(G439)/N(I439)*1000)</f>
        <v/>
      </c>
      <c r="R439" s="53" t="str">
        <f>IF(OR($A439="",N(G439)=0,N(J439)=0),"",N(G439)/N(J439))</f>
        <v/>
      </c>
      <c r="S439" s="53" t="str">
        <f>IF(OR($A439="",N(G439)=0,N(P439)=0),"",N(G439)/P439)</f>
        <v/>
      </c>
      <c r="T439" s="54" t="str">
        <f>IF(AND($A439="",COUNTA(B439:O439)=0),"",IF($A439="","Add the creator",IF(COUNTA(G439:O439)&gt;COUNT(G439:O439),"A number is saved as text",IF(B439="","Add the platform",IF(N(G439)=0,"Add the cost",IF(N(I439)=0,"Add impressions",IF(N(H439)&gt;N(I439),"Reach is above impressions","✓")))))))</f>
        <v/>
      </c>
    </row>
    <row r="440" spans="1:20" ht="20.100000000000001" customHeight="1">
      <c r="A440" s="49"/>
      <c r="B440" s="49"/>
      <c r="C440" s="49"/>
      <c r="D440" s="49"/>
      <c r="E440" s="50"/>
      <c r="F440" s="49"/>
      <c r="G440" s="51"/>
      <c r="H440" s="51"/>
      <c r="I440" s="51"/>
      <c r="J440" s="51"/>
      <c r="K440" s="51"/>
      <c r="L440" s="51"/>
      <c r="M440" s="51"/>
      <c r="N440" s="51"/>
      <c r="O440" s="51"/>
      <c r="P440" s="52" t="str">
        <f>IF($A440="","",CHOOSE(Calc!$S$2,N(L440),N(M440),N(N440),N(O440)))</f>
        <v/>
      </c>
      <c r="Q440" s="53" t="str">
        <f>IF(OR($A440="",N(G440)=0,N(I440)=0),"",N(G440)/N(I440)*1000)</f>
        <v/>
      </c>
      <c r="R440" s="53" t="str">
        <f>IF(OR($A440="",N(G440)=0,N(J440)=0),"",N(G440)/N(J440))</f>
        <v/>
      </c>
      <c r="S440" s="53" t="str">
        <f>IF(OR($A440="",N(G440)=0,N(P440)=0),"",N(G440)/P440)</f>
        <v/>
      </c>
      <c r="T440" s="54" t="str">
        <f>IF(AND($A440="",COUNTA(B440:O440)=0),"",IF($A440="","Add the creator",IF(COUNTA(G440:O440)&gt;COUNT(G440:O440),"A number is saved as text",IF(B440="","Add the platform",IF(N(G440)=0,"Add the cost",IF(N(I440)=0,"Add impressions",IF(N(H440)&gt;N(I440),"Reach is above impressions","✓")))))))</f>
        <v/>
      </c>
    </row>
    <row r="441" spans="1:20" ht="20.100000000000001" customHeight="1">
      <c r="A441" s="49"/>
      <c r="B441" s="49"/>
      <c r="C441" s="49"/>
      <c r="D441" s="49"/>
      <c r="E441" s="50"/>
      <c r="F441" s="49"/>
      <c r="G441" s="51"/>
      <c r="H441" s="51"/>
      <c r="I441" s="51"/>
      <c r="J441" s="51"/>
      <c r="K441" s="51"/>
      <c r="L441" s="51"/>
      <c r="M441" s="51"/>
      <c r="N441" s="51"/>
      <c r="O441" s="51"/>
      <c r="P441" s="52" t="str">
        <f>IF($A441="","",CHOOSE(Calc!$S$2,N(L441),N(M441),N(N441),N(O441)))</f>
        <v/>
      </c>
      <c r="Q441" s="53" t="str">
        <f>IF(OR($A441="",N(G441)=0,N(I441)=0),"",N(G441)/N(I441)*1000)</f>
        <v/>
      </c>
      <c r="R441" s="53" t="str">
        <f>IF(OR($A441="",N(G441)=0,N(J441)=0),"",N(G441)/N(J441))</f>
        <v/>
      </c>
      <c r="S441" s="53" t="str">
        <f>IF(OR($A441="",N(G441)=0,N(P441)=0),"",N(G441)/P441)</f>
        <v/>
      </c>
      <c r="T441" s="54" t="str">
        <f>IF(AND($A441="",COUNTA(B441:O441)=0),"",IF($A441="","Add the creator",IF(COUNTA(G441:O441)&gt;COUNT(G441:O441),"A number is saved as text",IF(B441="","Add the platform",IF(N(G441)=0,"Add the cost",IF(N(I441)=0,"Add impressions",IF(N(H441)&gt;N(I441),"Reach is above impressions","✓")))))))</f>
        <v/>
      </c>
    </row>
    <row r="442" spans="1:20" ht="20.100000000000001" customHeight="1">
      <c r="A442" s="49"/>
      <c r="B442" s="49"/>
      <c r="C442" s="49"/>
      <c r="D442" s="49"/>
      <c r="E442" s="50"/>
      <c r="F442" s="49"/>
      <c r="G442" s="51"/>
      <c r="H442" s="51"/>
      <c r="I442" s="51"/>
      <c r="J442" s="51"/>
      <c r="K442" s="51"/>
      <c r="L442" s="51"/>
      <c r="M442" s="51"/>
      <c r="N442" s="51"/>
      <c r="O442" s="51"/>
      <c r="P442" s="52" t="str">
        <f>IF($A442="","",CHOOSE(Calc!$S$2,N(L442),N(M442),N(N442),N(O442)))</f>
        <v/>
      </c>
      <c r="Q442" s="53" t="str">
        <f>IF(OR($A442="",N(G442)=0,N(I442)=0),"",N(G442)/N(I442)*1000)</f>
        <v/>
      </c>
      <c r="R442" s="53" t="str">
        <f>IF(OR($A442="",N(G442)=0,N(J442)=0),"",N(G442)/N(J442))</f>
        <v/>
      </c>
      <c r="S442" s="53" t="str">
        <f>IF(OR($A442="",N(G442)=0,N(P442)=0),"",N(G442)/P442)</f>
        <v/>
      </c>
      <c r="T442" s="54" t="str">
        <f>IF(AND($A442="",COUNTA(B442:O442)=0),"",IF($A442="","Add the creator",IF(COUNTA(G442:O442)&gt;COUNT(G442:O442),"A number is saved as text",IF(B442="","Add the platform",IF(N(G442)=0,"Add the cost",IF(N(I442)=0,"Add impressions",IF(N(H442)&gt;N(I442),"Reach is above impressions","✓")))))))</f>
        <v/>
      </c>
    </row>
    <row r="443" spans="1:20" ht="20.100000000000001" customHeight="1">
      <c r="A443" s="49"/>
      <c r="B443" s="49"/>
      <c r="C443" s="49"/>
      <c r="D443" s="49"/>
      <c r="E443" s="50"/>
      <c r="F443" s="49"/>
      <c r="G443" s="51"/>
      <c r="H443" s="51"/>
      <c r="I443" s="51"/>
      <c r="J443" s="51"/>
      <c r="K443" s="51"/>
      <c r="L443" s="51"/>
      <c r="M443" s="51"/>
      <c r="N443" s="51"/>
      <c r="O443" s="51"/>
      <c r="P443" s="52" t="str">
        <f>IF($A443="","",CHOOSE(Calc!$S$2,N(L443),N(M443),N(N443),N(O443)))</f>
        <v/>
      </c>
      <c r="Q443" s="53" t="str">
        <f>IF(OR($A443="",N(G443)=0,N(I443)=0),"",N(G443)/N(I443)*1000)</f>
        <v/>
      </c>
      <c r="R443" s="53" t="str">
        <f>IF(OR($A443="",N(G443)=0,N(J443)=0),"",N(G443)/N(J443))</f>
        <v/>
      </c>
      <c r="S443" s="53" t="str">
        <f>IF(OR($A443="",N(G443)=0,N(P443)=0),"",N(G443)/P443)</f>
        <v/>
      </c>
      <c r="T443" s="54" t="str">
        <f>IF(AND($A443="",COUNTA(B443:O443)=0),"",IF($A443="","Add the creator",IF(COUNTA(G443:O443)&gt;COUNT(G443:O443),"A number is saved as text",IF(B443="","Add the platform",IF(N(G443)=0,"Add the cost",IF(N(I443)=0,"Add impressions",IF(N(H443)&gt;N(I443),"Reach is above impressions","✓")))))))</f>
        <v/>
      </c>
    </row>
    <row r="444" spans="1:20" ht="20.100000000000001" customHeight="1">
      <c r="A444" s="49"/>
      <c r="B444" s="49"/>
      <c r="C444" s="49"/>
      <c r="D444" s="49"/>
      <c r="E444" s="50"/>
      <c r="F444" s="49"/>
      <c r="G444" s="51"/>
      <c r="H444" s="51"/>
      <c r="I444" s="51"/>
      <c r="J444" s="51"/>
      <c r="K444" s="51"/>
      <c r="L444" s="51"/>
      <c r="M444" s="51"/>
      <c r="N444" s="51"/>
      <c r="O444" s="51"/>
      <c r="P444" s="52" t="str">
        <f>IF($A444="","",CHOOSE(Calc!$S$2,N(L444),N(M444),N(N444),N(O444)))</f>
        <v/>
      </c>
      <c r="Q444" s="53" t="str">
        <f>IF(OR($A444="",N(G444)=0,N(I444)=0),"",N(G444)/N(I444)*1000)</f>
        <v/>
      </c>
      <c r="R444" s="53" t="str">
        <f>IF(OR($A444="",N(G444)=0,N(J444)=0),"",N(G444)/N(J444))</f>
        <v/>
      </c>
      <c r="S444" s="53" t="str">
        <f>IF(OR($A444="",N(G444)=0,N(P444)=0),"",N(G444)/P444)</f>
        <v/>
      </c>
      <c r="T444" s="54" t="str">
        <f>IF(AND($A444="",COUNTA(B444:O444)=0),"",IF($A444="","Add the creator",IF(COUNTA(G444:O444)&gt;COUNT(G444:O444),"A number is saved as text",IF(B444="","Add the platform",IF(N(G444)=0,"Add the cost",IF(N(I444)=0,"Add impressions",IF(N(H444)&gt;N(I444),"Reach is above impressions","✓")))))))</f>
        <v/>
      </c>
    </row>
    <row r="445" spans="1:20" ht="20.100000000000001" customHeight="1">
      <c r="A445" s="49"/>
      <c r="B445" s="49"/>
      <c r="C445" s="49"/>
      <c r="D445" s="49"/>
      <c r="E445" s="50"/>
      <c r="F445" s="49"/>
      <c r="G445" s="51"/>
      <c r="H445" s="51"/>
      <c r="I445" s="51"/>
      <c r="J445" s="51"/>
      <c r="K445" s="51"/>
      <c r="L445" s="51"/>
      <c r="M445" s="51"/>
      <c r="N445" s="51"/>
      <c r="O445" s="51"/>
      <c r="P445" s="52" t="str">
        <f>IF($A445="","",CHOOSE(Calc!$S$2,N(L445),N(M445),N(N445),N(O445)))</f>
        <v/>
      </c>
      <c r="Q445" s="53" t="str">
        <f>IF(OR($A445="",N(G445)=0,N(I445)=0),"",N(G445)/N(I445)*1000)</f>
        <v/>
      </c>
      <c r="R445" s="53" t="str">
        <f>IF(OR($A445="",N(G445)=0,N(J445)=0),"",N(G445)/N(J445))</f>
        <v/>
      </c>
      <c r="S445" s="53" t="str">
        <f>IF(OR($A445="",N(G445)=0,N(P445)=0),"",N(G445)/P445)</f>
        <v/>
      </c>
      <c r="T445" s="54" t="str">
        <f>IF(AND($A445="",COUNTA(B445:O445)=0),"",IF($A445="","Add the creator",IF(COUNTA(G445:O445)&gt;COUNT(G445:O445),"A number is saved as text",IF(B445="","Add the platform",IF(N(G445)=0,"Add the cost",IF(N(I445)=0,"Add impressions",IF(N(H445)&gt;N(I445),"Reach is above impressions","✓")))))))</f>
        <v/>
      </c>
    </row>
    <row r="446" spans="1:20" ht="20.100000000000001" customHeight="1">
      <c r="A446" s="49"/>
      <c r="B446" s="49"/>
      <c r="C446" s="49"/>
      <c r="D446" s="49"/>
      <c r="E446" s="50"/>
      <c r="F446" s="49"/>
      <c r="G446" s="51"/>
      <c r="H446" s="51"/>
      <c r="I446" s="51"/>
      <c r="J446" s="51"/>
      <c r="K446" s="51"/>
      <c r="L446" s="51"/>
      <c r="M446" s="51"/>
      <c r="N446" s="51"/>
      <c r="O446" s="51"/>
      <c r="P446" s="52" t="str">
        <f>IF($A446="","",CHOOSE(Calc!$S$2,N(L446),N(M446),N(N446),N(O446)))</f>
        <v/>
      </c>
      <c r="Q446" s="53" t="str">
        <f>IF(OR($A446="",N(G446)=0,N(I446)=0),"",N(G446)/N(I446)*1000)</f>
        <v/>
      </c>
      <c r="R446" s="53" t="str">
        <f>IF(OR($A446="",N(G446)=0,N(J446)=0),"",N(G446)/N(J446))</f>
        <v/>
      </c>
      <c r="S446" s="53" t="str">
        <f>IF(OR($A446="",N(G446)=0,N(P446)=0),"",N(G446)/P446)</f>
        <v/>
      </c>
      <c r="T446" s="54" t="str">
        <f>IF(AND($A446="",COUNTA(B446:O446)=0),"",IF($A446="","Add the creator",IF(COUNTA(G446:O446)&gt;COUNT(G446:O446),"A number is saved as text",IF(B446="","Add the platform",IF(N(G446)=0,"Add the cost",IF(N(I446)=0,"Add impressions",IF(N(H446)&gt;N(I446),"Reach is above impressions","✓")))))))</f>
        <v/>
      </c>
    </row>
    <row r="447" spans="1:20" ht="20.100000000000001" customHeight="1">
      <c r="A447" s="49"/>
      <c r="B447" s="49"/>
      <c r="C447" s="49"/>
      <c r="D447" s="49"/>
      <c r="E447" s="50"/>
      <c r="F447" s="49"/>
      <c r="G447" s="51"/>
      <c r="H447" s="51"/>
      <c r="I447" s="51"/>
      <c r="J447" s="51"/>
      <c r="K447" s="51"/>
      <c r="L447" s="51"/>
      <c r="M447" s="51"/>
      <c r="N447" s="51"/>
      <c r="O447" s="51"/>
      <c r="P447" s="52" t="str">
        <f>IF($A447="","",CHOOSE(Calc!$S$2,N(L447),N(M447),N(N447),N(O447)))</f>
        <v/>
      </c>
      <c r="Q447" s="53" t="str">
        <f>IF(OR($A447="",N(G447)=0,N(I447)=0),"",N(G447)/N(I447)*1000)</f>
        <v/>
      </c>
      <c r="R447" s="53" t="str">
        <f>IF(OR($A447="",N(G447)=0,N(J447)=0),"",N(G447)/N(J447))</f>
        <v/>
      </c>
      <c r="S447" s="53" t="str">
        <f>IF(OR($A447="",N(G447)=0,N(P447)=0),"",N(G447)/P447)</f>
        <v/>
      </c>
      <c r="T447" s="54" t="str">
        <f>IF(AND($A447="",COUNTA(B447:O447)=0),"",IF($A447="","Add the creator",IF(COUNTA(G447:O447)&gt;COUNT(G447:O447),"A number is saved as text",IF(B447="","Add the platform",IF(N(G447)=0,"Add the cost",IF(N(I447)=0,"Add impressions",IF(N(H447)&gt;N(I447),"Reach is above impressions","✓")))))))</f>
        <v/>
      </c>
    </row>
    <row r="448" spans="1:20" ht="20.100000000000001" customHeight="1">
      <c r="A448" s="49"/>
      <c r="B448" s="49"/>
      <c r="C448" s="49"/>
      <c r="D448" s="49"/>
      <c r="E448" s="50"/>
      <c r="F448" s="49"/>
      <c r="G448" s="51"/>
      <c r="H448" s="51"/>
      <c r="I448" s="51"/>
      <c r="J448" s="51"/>
      <c r="K448" s="51"/>
      <c r="L448" s="51"/>
      <c r="M448" s="51"/>
      <c r="N448" s="51"/>
      <c r="O448" s="51"/>
      <c r="P448" s="52" t="str">
        <f>IF($A448="","",CHOOSE(Calc!$S$2,N(L448),N(M448),N(N448),N(O448)))</f>
        <v/>
      </c>
      <c r="Q448" s="53" t="str">
        <f>IF(OR($A448="",N(G448)=0,N(I448)=0),"",N(G448)/N(I448)*1000)</f>
        <v/>
      </c>
      <c r="R448" s="53" t="str">
        <f>IF(OR($A448="",N(G448)=0,N(J448)=0),"",N(G448)/N(J448))</f>
        <v/>
      </c>
      <c r="S448" s="53" t="str">
        <f>IF(OR($A448="",N(G448)=0,N(P448)=0),"",N(G448)/P448)</f>
        <v/>
      </c>
      <c r="T448" s="54" t="str">
        <f>IF(AND($A448="",COUNTA(B448:O448)=0),"",IF($A448="","Add the creator",IF(COUNTA(G448:O448)&gt;COUNT(G448:O448),"A number is saved as text",IF(B448="","Add the platform",IF(N(G448)=0,"Add the cost",IF(N(I448)=0,"Add impressions",IF(N(H448)&gt;N(I448),"Reach is above impressions","✓")))))))</f>
        <v/>
      </c>
    </row>
    <row r="449" spans="1:20" ht="20.100000000000001" customHeight="1">
      <c r="A449" s="49"/>
      <c r="B449" s="49"/>
      <c r="C449" s="49"/>
      <c r="D449" s="49"/>
      <c r="E449" s="50"/>
      <c r="F449" s="49"/>
      <c r="G449" s="51"/>
      <c r="H449" s="51"/>
      <c r="I449" s="51"/>
      <c r="J449" s="51"/>
      <c r="K449" s="51"/>
      <c r="L449" s="51"/>
      <c r="M449" s="51"/>
      <c r="N449" s="51"/>
      <c r="O449" s="51"/>
      <c r="P449" s="52" t="str">
        <f>IF($A449="","",CHOOSE(Calc!$S$2,N(L449),N(M449),N(N449),N(O449)))</f>
        <v/>
      </c>
      <c r="Q449" s="53" t="str">
        <f>IF(OR($A449="",N(G449)=0,N(I449)=0),"",N(G449)/N(I449)*1000)</f>
        <v/>
      </c>
      <c r="R449" s="53" t="str">
        <f>IF(OR($A449="",N(G449)=0,N(J449)=0),"",N(G449)/N(J449))</f>
        <v/>
      </c>
      <c r="S449" s="53" t="str">
        <f>IF(OR($A449="",N(G449)=0,N(P449)=0),"",N(G449)/P449)</f>
        <v/>
      </c>
      <c r="T449" s="54" t="str">
        <f>IF(AND($A449="",COUNTA(B449:O449)=0),"",IF($A449="","Add the creator",IF(COUNTA(G449:O449)&gt;COUNT(G449:O449),"A number is saved as text",IF(B449="","Add the platform",IF(N(G449)=0,"Add the cost",IF(N(I449)=0,"Add impressions",IF(N(H449)&gt;N(I449),"Reach is above impressions","✓")))))))</f>
        <v/>
      </c>
    </row>
    <row r="450" spans="1:20" ht="20.100000000000001" customHeight="1">
      <c r="A450" s="49"/>
      <c r="B450" s="49"/>
      <c r="C450" s="49"/>
      <c r="D450" s="49"/>
      <c r="E450" s="50"/>
      <c r="F450" s="49"/>
      <c r="G450" s="51"/>
      <c r="H450" s="51"/>
      <c r="I450" s="51"/>
      <c r="J450" s="51"/>
      <c r="K450" s="51"/>
      <c r="L450" s="51"/>
      <c r="M450" s="51"/>
      <c r="N450" s="51"/>
      <c r="O450" s="51"/>
      <c r="P450" s="52" t="str">
        <f>IF($A450="","",CHOOSE(Calc!$S$2,N(L450),N(M450),N(N450),N(O450)))</f>
        <v/>
      </c>
      <c r="Q450" s="53" t="str">
        <f>IF(OR($A450="",N(G450)=0,N(I450)=0),"",N(G450)/N(I450)*1000)</f>
        <v/>
      </c>
      <c r="R450" s="53" t="str">
        <f>IF(OR($A450="",N(G450)=0,N(J450)=0),"",N(G450)/N(J450))</f>
        <v/>
      </c>
      <c r="S450" s="53" t="str">
        <f>IF(OR($A450="",N(G450)=0,N(P450)=0),"",N(G450)/P450)</f>
        <v/>
      </c>
      <c r="T450" s="54" t="str">
        <f>IF(AND($A450="",COUNTA(B450:O450)=0),"",IF($A450="","Add the creator",IF(COUNTA(G450:O450)&gt;COUNT(G450:O450),"A number is saved as text",IF(B450="","Add the platform",IF(N(G450)=0,"Add the cost",IF(N(I450)=0,"Add impressions",IF(N(H450)&gt;N(I450),"Reach is above impressions","✓")))))))</f>
        <v/>
      </c>
    </row>
    <row r="451" spans="1:20" ht="20.100000000000001" customHeight="1">
      <c r="A451" s="49"/>
      <c r="B451" s="49"/>
      <c r="C451" s="49"/>
      <c r="D451" s="49"/>
      <c r="E451" s="50"/>
      <c r="F451" s="49"/>
      <c r="G451" s="51"/>
      <c r="H451" s="51"/>
      <c r="I451" s="51"/>
      <c r="J451" s="51"/>
      <c r="K451" s="51"/>
      <c r="L451" s="51"/>
      <c r="M451" s="51"/>
      <c r="N451" s="51"/>
      <c r="O451" s="51"/>
      <c r="P451" s="52" t="str">
        <f>IF($A451="","",CHOOSE(Calc!$S$2,N(L451),N(M451),N(N451),N(O451)))</f>
        <v/>
      </c>
      <c r="Q451" s="53" t="str">
        <f>IF(OR($A451="",N(G451)=0,N(I451)=0),"",N(G451)/N(I451)*1000)</f>
        <v/>
      </c>
      <c r="R451" s="53" t="str">
        <f>IF(OR($A451="",N(G451)=0,N(J451)=0),"",N(G451)/N(J451))</f>
        <v/>
      </c>
      <c r="S451" s="53" t="str">
        <f>IF(OR($A451="",N(G451)=0,N(P451)=0),"",N(G451)/P451)</f>
        <v/>
      </c>
      <c r="T451" s="54" t="str">
        <f>IF(AND($A451="",COUNTA(B451:O451)=0),"",IF($A451="","Add the creator",IF(COUNTA(G451:O451)&gt;COUNT(G451:O451),"A number is saved as text",IF(B451="","Add the platform",IF(N(G451)=0,"Add the cost",IF(N(I451)=0,"Add impressions",IF(N(H451)&gt;N(I451),"Reach is above impressions","✓")))))))</f>
        <v/>
      </c>
    </row>
    <row r="452" spans="1:20" ht="20.100000000000001" customHeight="1">
      <c r="A452" s="49"/>
      <c r="B452" s="49"/>
      <c r="C452" s="49"/>
      <c r="D452" s="49"/>
      <c r="E452" s="50"/>
      <c r="F452" s="49"/>
      <c r="G452" s="51"/>
      <c r="H452" s="51"/>
      <c r="I452" s="51"/>
      <c r="J452" s="51"/>
      <c r="K452" s="51"/>
      <c r="L452" s="51"/>
      <c r="M452" s="51"/>
      <c r="N452" s="51"/>
      <c r="O452" s="51"/>
      <c r="P452" s="52" t="str">
        <f>IF($A452="","",CHOOSE(Calc!$S$2,N(L452),N(M452),N(N452),N(O452)))</f>
        <v/>
      </c>
      <c r="Q452" s="53" t="str">
        <f>IF(OR($A452="",N(G452)=0,N(I452)=0),"",N(G452)/N(I452)*1000)</f>
        <v/>
      </c>
      <c r="R452" s="53" t="str">
        <f>IF(OR($A452="",N(G452)=0,N(J452)=0),"",N(G452)/N(J452))</f>
        <v/>
      </c>
      <c r="S452" s="53" t="str">
        <f>IF(OR($A452="",N(G452)=0,N(P452)=0),"",N(G452)/P452)</f>
        <v/>
      </c>
      <c r="T452" s="54" t="str">
        <f>IF(AND($A452="",COUNTA(B452:O452)=0),"",IF($A452="","Add the creator",IF(COUNTA(G452:O452)&gt;COUNT(G452:O452),"A number is saved as text",IF(B452="","Add the platform",IF(N(G452)=0,"Add the cost",IF(N(I452)=0,"Add impressions",IF(N(H452)&gt;N(I452),"Reach is above impressions","✓")))))))</f>
        <v/>
      </c>
    </row>
    <row r="453" spans="1:20" ht="20.100000000000001" customHeight="1">
      <c r="A453" s="49"/>
      <c r="B453" s="49"/>
      <c r="C453" s="49"/>
      <c r="D453" s="49"/>
      <c r="E453" s="50"/>
      <c r="F453" s="49"/>
      <c r="G453" s="51"/>
      <c r="H453" s="51"/>
      <c r="I453" s="51"/>
      <c r="J453" s="51"/>
      <c r="K453" s="51"/>
      <c r="L453" s="51"/>
      <c r="M453" s="51"/>
      <c r="N453" s="51"/>
      <c r="O453" s="51"/>
      <c r="P453" s="52" t="str">
        <f>IF($A453="","",CHOOSE(Calc!$S$2,N(L453),N(M453),N(N453),N(O453)))</f>
        <v/>
      </c>
      <c r="Q453" s="53" t="str">
        <f>IF(OR($A453="",N(G453)=0,N(I453)=0),"",N(G453)/N(I453)*1000)</f>
        <v/>
      </c>
      <c r="R453" s="53" t="str">
        <f>IF(OR($A453="",N(G453)=0,N(J453)=0),"",N(G453)/N(J453))</f>
        <v/>
      </c>
      <c r="S453" s="53" t="str">
        <f>IF(OR($A453="",N(G453)=0,N(P453)=0),"",N(G453)/P453)</f>
        <v/>
      </c>
      <c r="T453" s="54" t="str">
        <f>IF(AND($A453="",COUNTA(B453:O453)=0),"",IF($A453="","Add the creator",IF(COUNTA(G453:O453)&gt;COUNT(G453:O453),"A number is saved as text",IF(B453="","Add the platform",IF(N(G453)=0,"Add the cost",IF(N(I453)=0,"Add impressions",IF(N(H453)&gt;N(I453),"Reach is above impressions","✓")))))))</f>
        <v/>
      </c>
    </row>
    <row r="454" spans="1:20" ht="20.100000000000001" customHeight="1">
      <c r="A454" s="49"/>
      <c r="B454" s="49"/>
      <c r="C454" s="49"/>
      <c r="D454" s="49"/>
      <c r="E454" s="50"/>
      <c r="F454" s="49"/>
      <c r="G454" s="51"/>
      <c r="H454" s="51"/>
      <c r="I454" s="51"/>
      <c r="J454" s="51"/>
      <c r="K454" s="51"/>
      <c r="L454" s="51"/>
      <c r="M454" s="51"/>
      <c r="N454" s="51"/>
      <c r="O454" s="51"/>
      <c r="P454" s="52" t="str">
        <f>IF($A454="","",CHOOSE(Calc!$S$2,N(L454),N(M454),N(N454),N(O454)))</f>
        <v/>
      </c>
      <c r="Q454" s="53" t="str">
        <f>IF(OR($A454="",N(G454)=0,N(I454)=0),"",N(G454)/N(I454)*1000)</f>
        <v/>
      </c>
      <c r="R454" s="53" t="str">
        <f>IF(OR($A454="",N(G454)=0,N(J454)=0),"",N(G454)/N(J454))</f>
        <v/>
      </c>
      <c r="S454" s="53" t="str">
        <f>IF(OR($A454="",N(G454)=0,N(P454)=0),"",N(G454)/P454)</f>
        <v/>
      </c>
      <c r="T454" s="54" t="str">
        <f>IF(AND($A454="",COUNTA(B454:O454)=0),"",IF($A454="","Add the creator",IF(COUNTA(G454:O454)&gt;COUNT(G454:O454),"A number is saved as text",IF(B454="","Add the platform",IF(N(G454)=0,"Add the cost",IF(N(I454)=0,"Add impressions",IF(N(H454)&gt;N(I454),"Reach is above impressions","✓")))))))</f>
        <v/>
      </c>
    </row>
    <row r="455" spans="1:20" ht="20.100000000000001" customHeight="1">
      <c r="A455" s="49"/>
      <c r="B455" s="49"/>
      <c r="C455" s="49"/>
      <c r="D455" s="49"/>
      <c r="E455" s="50"/>
      <c r="F455" s="49"/>
      <c r="G455" s="51"/>
      <c r="H455" s="51"/>
      <c r="I455" s="51"/>
      <c r="J455" s="51"/>
      <c r="K455" s="51"/>
      <c r="L455" s="51"/>
      <c r="M455" s="51"/>
      <c r="N455" s="51"/>
      <c r="O455" s="51"/>
      <c r="P455" s="52" t="str">
        <f>IF($A455="","",CHOOSE(Calc!$S$2,N(L455),N(M455),N(N455),N(O455)))</f>
        <v/>
      </c>
      <c r="Q455" s="53" t="str">
        <f>IF(OR($A455="",N(G455)=0,N(I455)=0),"",N(G455)/N(I455)*1000)</f>
        <v/>
      </c>
      <c r="R455" s="53" t="str">
        <f>IF(OR($A455="",N(G455)=0,N(J455)=0),"",N(G455)/N(J455))</f>
        <v/>
      </c>
      <c r="S455" s="53" t="str">
        <f>IF(OR($A455="",N(G455)=0,N(P455)=0),"",N(G455)/P455)</f>
        <v/>
      </c>
      <c r="T455" s="54" t="str">
        <f>IF(AND($A455="",COUNTA(B455:O455)=0),"",IF($A455="","Add the creator",IF(COUNTA(G455:O455)&gt;COUNT(G455:O455),"A number is saved as text",IF(B455="","Add the platform",IF(N(G455)=0,"Add the cost",IF(N(I455)=0,"Add impressions",IF(N(H455)&gt;N(I455),"Reach is above impressions","✓")))))))</f>
        <v/>
      </c>
    </row>
    <row r="456" spans="1:20" ht="20.100000000000001" customHeight="1">
      <c r="A456" s="49"/>
      <c r="B456" s="49"/>
      <c r="C456" s="49"/>
      <c r="D456" s="49"/>
      <c r="E456" s="50"/>
      <c r="F456" s="49"/>
      <c r="G456" s="51"/>
      <c r="H456" s="51"/>
      <c r="I456" s="51"/>
      <c r="J456" s="51"/>
      <c r="K456" s="51"/>
      <c r="L456" s="51"/>
      <c r="M456" s="51"/>
      <c r="N456" s="51"/>
      <c r="O456" s="51"/>
      <c r="P456" s="52" t="str">
        <f>IF($A456="","",CHOOSE(Calc!$S$2,N(L456),N(M456),N(N456),N(O456)))</f>
        <v/>
      </c>
      <c r="Q456" s="53" t="str">
        <f>IF(OR($A456="",N(G456)=0,N(I456)=0),"",N(G456)/N(I456)*1000)</f>
        <v/>
      </c>
      <c r="R456" s="53" t="str">
        <f>IF(OR($A456="",N(G456)=0,N(J456)=0),"",N(G456)/N(J456))</f>
        <v/>
      </c>
      <c r="S456" s="53" t="str">
        <f>IF(OR($A456="",N(G456)=0,N(P456)=0),"",N(G456)/P456)</f>
        <v/>
      </c>
      <c r="T456" s="54" t="str">
        <f>IF(AND($A456="",COUNTA(B456:O456)=0),"",IF($A456="","Add the creator",IF(COUNTA(G456:O456)&gt;COUNT(G456:O456),"A number is saved as text",IF(B456="","Add the platform",IF(N(G456)=0,"Add the cost",IF(N(I456)=0,"Add impressions",IF(N(H456)&gt;N(I456),"Reach is above impressions","✓")))))))</f>
        <v/>
      </c>
    </row>
    <row r="457" spans="1:20" ht="20.100000000000001" customHeight="1">
      <c r="A457" s="49"/>
      <c r="B457" s="49"/>
      <c r="C457" s="49"/>
      <c r="D457" s="49"/>
      <c r="E457" s="50"/>
      <c r="F457" s="49"/>
      <c r="G457" s="51"/>
      <c r="H457" s="51"/>
      <c r="I457" s="51"/>
      <c r="J457" s="51"/>
      <c r="K457" s="51"/>
      <c r="L457" s="51"/>
      <c r="M457" s="51"/>
      <c r="N457" s="51"/>
      <c r="O457" s="51"/>
      <c r="P457" s="52" t="str">
        <f>IF($A457="","",CHOOSE(Calc!$S$2,N(L457),N(M457),N(N457),N(O457)))</f>
        <v/>
      </c>
      <c r="Q457" s="53" t="str">
        <f>IF(OR($A457="",N(G457)=0,N(I457)=0),"",N(G457)/N(I457)*1000)</f>
        <v/>
      </c>
      <c r="R457" s="53" t="str">
        <f>IF(OR($A457="",N(G457)=0,N(J457)=0),"",N(G457)/N(J457))</f>
        <v/>
      </c>
      <c r="S457" s="53" t="str">
        <f>IF(OR($A457="",N(G457)=0,N(P457)=0),"",N(G457)/P457)</f>
        <v/>
      </c>
      <c r="T457" s="54" t="str">
        <f>IF(AND($A457="",COUNTA(B457:O457)=0),"",IF($A457="","Add the creator",IF(COUNTA(G457:O457)&gt;COUNT(G457:O457),"A number is saved as text",IF(B457="","Add the platform",IF(N(G457)=0,"Add the cost",IF(N(I457)=0,"Add impressions",IF(N(H457)&gt;N(I457),"Reach is above impressions","✓")))))))</f>
        <v/>
      </c>
    </row>
    <row r="458" spans="1:20" ht="20.100000000000001" customHeight="1">
      <c r="A458" s="49"/>
      <c r="B458" s="49"/>
      <c r="C458" s="49"/>
      <c r="D458" s="49"/>
      <c r="E458" s="50"/>
      <c r="F458" s="49"/>
      <c r="G458" s="51"/>
      <c r="H458" s="51"/>
      <c r="I458" s="51"/>
      <c r="J458" s="51"/>
      <c r="K458" s="51"/>
      <c r="L458" s="51"/>
      <c r="M458" s="51"/>
      <c r="N458" s="51"/>
      <c r="O458" s="51"/>
      <c r="P458" s="52" t="str">
        <f>IF($A458="","",CHOOSE(Calc!$S$2,N(L458),N(M458),N(N458),N(O458)))</f>
        <v/>
      </c>
      <c r="Q458" s="53" t="str">
        <f>IF(OR($A458="",N(G458)=0,N(I458)=0),"",N(G458)/N(I458)*1000)</f>
        <v/>
      </c>
      <c r="R458" s="53" t="str">
        <f>IF(OR($A458="",N(G458)=0,N(J458)=0),"",N(G458)/N(J458))</f>
        <v/>
      </c>
      <c r="S458" s="53" t="str">
        <f>IF(OR($A458="",N(G458)=0,N(P458)=0),"",N(G458)/P458)</f>
        <v/>
      </c>
      <c r="T458" s="54" t="str">
        <f>IF(AND($A458="",COUNTA(B458:O458)=0),"",IF($A458="","Add the creator",IF(COUNTA(G458:O458)&gt;COUNT(G458:O458),"A number is saved as text",IF(B458="","Add the platform",IF(N(G458)=0,"Add the cost",IF(N(I458)=0,"Add impressions",IF(N(H458)&gt;N(I458),"Reach is above impressions","✓")))))))</f>
        <v/>
      </c>
    </row>
    <row r="459" spans="1:20" ht="20.100000000000001" customHeight="1">
      <c r="A459" s="49"/>
      <c r="B459" s="49"/>
      <c r="C459" s="49"/>
      <c r="D459" s="49"/>
      <c r="E459" s="50"/>
      <c r="F459" s="49"/>
      <c r="G459" s="51"/>
      <c r="H459" s="51"/>
      <c r="I459" s="51"/>
      <c r="J459" s="51"/>
      <c r="K459" s="51"/>
      <c r="L459" s="51"/>
      <c r="M459" s="51"/>
      <c r="N459" s="51"/>
      <c r="O459" s="51"/>
      <c r="P459" s="52" t="str">
        <f>IF($A459="","",CHOOSE(Calc!$S$2,N(L459),N(M459),N(N459),N(O459)))</f>
        <v/>
      </c>
      <c r="Q459" s="53" t="str">
        <f>IF(OR($A459="",N(G459)=0,N(I459)=0),"",N(G459)/N(I459)*1000)</f>
        <v/>
      </c>
      <c r="R459" s="53" t="str">
        <f>IF(OR($A459="",N(G459)=0,N(J459)=0),"",N(G459)/N(J459))</f>
        <v/>
      </c>
      <c r="S459" s="53" t="str">
        <f>IF(OR($A459="",N(G459)=0,N(P459)=0),"",N(G459)/P459)</f>
        <v/>
      </c>
      <c r="T459" s="54" t="str">
        <f>IF(AND($A459="",COUNTA(B459:O459)=0),"",IF($A459="","Add the creator",IF(COUNTA(G459:O459)&gt;COUNT(G459:O459),"A number is saved as text",IF(B459="","Add the platform",IF(N(G459)=0,"Add the cost",IF(N(I459)=0,"Add impressions",IF(N(H459)&gt;N(I459),"Reach is above impressions","✓")))))))</f>
        <v/>
      </c>
    </row>
    <row r="460" spans="1:20" ht="20.100000000000001" customHeight="1">
      <c r="A460" s="49"/>
      <c r="B460" s="49"/>
      <c r="C460" s="49"/>
      <c r="D460" s="49"/>
      <c r="E460" s="50"/>
      <c r="F460" s="49"/>
      <c r="G460" s="51"/>
      <c r="H460" s="51"/>
      <c r="I460" s="51"/>
      <c r="J460" s="51"/>
      <c r="K460" s="51"/>
      <c r="L460" s="51"/>
      <c r="M460" s="51"/>
      <c r="N460" s="51"/>
      <c r="O460" s="51"/>
      <c r="P460" s="52" t="str">
        <f>IF($A460="","",CHOOSE(Calc!$S$2,N(L460),N(M460),N(N460),N(O460)))</f>
        <v/>
      </c>
      <c r="Q460" s="53" t="str">
        <f>IF(OR($A460="",N(G460)=0,N(I460)=0),"",N(G460)/N(I460)*1000)</f>
        <v/>
      </c>
      <c r="R460" s="53" t="str">
        <f>IF(OR($A460="",N(G460)=0,N(J460)=0),"",N(G460)/N(J460))</f>
        <v/>
      </c>
      <c r="S460" s="53" t="str">
        <f>IF(OR($A460="",N(G460)=0,N(P460)=0),"",N(G460)/P460)</f>
        <v/>
      </c>
      <c r="T460" s="54" t="str">
        <f>IF(AND($A460="",COUNTA(B460:O460)=0),"",IF($A460="","Add the creator",IF(COUNTA(G460:O460)&gt;COUNT(G460:O460),"A number is saved as text",IF(B460="","Add the platform",IF(N(G460)=0,"Add the cost",IF(N(I460)=0,"Add impressions",IF(N(H460)&gt;N(I460),"Reach is above impressions","✓")))))))</f>
        <v/>
      </c>
    </row>
    <row r="461" spans="1:20" ht="20.100000000000001" customHeight="1">
      <c r="A461" s="49"/>
      <c r="B461" s="49"/>
      <c r="C461" s="49"/>
      <c r="D461" s="49"/>
      <c r="E461" s="50"/>
      <c r="F461" s="49"/>
      <c r="G461" s="51"/>
      <c r="H461" s="51"/>
      <c r="I461" s="51"/>
      <c r="J461" s="51"/>
      <c r="K461" s="51"/>
      <c r="L461" s="51"/>
      <c r="M461" s="51"/>
      <c r="N461" s="51"/>
      <c r="O461" s="51"/>
      <c r="P461" s="52" t="str">
        <f>IF($A461="","",CHOOSE(Calc!$S$2,N(L461),N(M461),N(N461),N(O461)))</f>
        <v/>
      </c>
      <c r="Q461" s="53" t="str">
        <f>IF(OR($A461="",N(G461)=0,N(I461)=0),"",N(G461)/N(I461)*1000)</f>
        <v/>
      </c>
      <c r="R461" s="53" t="str">
        <f>IF(OR($A461="",N(G461)=0,N(J461)=0),"",N(G461)/N(J461))</f>
        <v/>
      </c>
      <c r="S461" s="53" t="str">
        <f>IF(OR($A461="",N(G461)=0,N(P461)=0),"",N(G461)/P461)</f>
        <v/>
      </c>
      <c r="T461" s="54" t="str">
        <f>IF(AND($A461="",COUNTA(B461:O461)=0),"",IF($A461="","Add the creator",IF(COUNTA(G461:O461)&gt;COUNT(G461:O461),"A number is saved as text",IF(B461="","Add the platform",IF(N(G461)=0,"Add the cost",IF(N(I461)=0,"Add impressions",IF(N(H461)&gt;N(I461),"Reach is above impressions","✓")))))))</f>
        <v/>
      </c>
    </row>
    <row r="462" spans="1:20" ht="20.100000000000001" customHeight="1">
      <c r="A462" s="49"/>
      <c r="B462" s="49"/>
      <c r="C462" s="49"/>
      <c r="D462" s="49"/>
      <c r="E462" s="50"/>
      <c r="F462" s="49"/>
      <c r="G462" s="51"/>
      <c r="H462" s="51"/>
      <c r="I462" s="51"/>
      <c r="J462" s="51"/>
      <c r="K462" s="51"/>
      <c r="L462" s="51"/>
      <c r="M462" s="51"/>
      <c r="N462" s="51"/>
      <c r="O462" s="51"/>
      <c r="P462" s="52" t="str">
        <f>IF($A462="","",CHOOSE(Calc!$S$2,N(L462),N(M462),N(N462),N(O462)))</f>
        <v/>
      </c>
      <c r="Q462" s="53" t="str">
        <f>IF(OR($A462="",N(G462)=0,N(I462)=0),"",N(G462)/N(I462)*1000)</f>
        <v/>
      </c>
      <c r="R462" s="53" t="str">
        <f>IF(OR($A462="",N(G462)=0,N(J462)=0),"",N(G462)/N(J462))</f>
        <v/>
      </c>
      <c r="S462" s="53" t="str">
        <f>IF(OR($A462="",N(G462)=0,N(P462)=0),"",N(G462)/P462)</f>
        <v/>
      </c>
      <c r="T462" s="54" t="str">
        <f>IF(AND($A462="",COUNTA(B462:O462)=0),"",IF($A462="","Add the creator",IF(COUNTA(G462:O462)&gt;COUNT(G462:O462),"A number is saved as text",IF(B462="","Add the platform",IF(N(G462)=0,"Add the cost",IF(N(I462)=0,"Add impressions",IF(N(H462)&gt;N(I462),"Reach is above impressions","✓")))))))</f>
        <v/>
      </c>
    </row>
    <row r="463" spans="1:20" ht="20.100000000000001" customHeight="1">
      <c r="A463" s="49"/>
      <c r="B463" s="49"/>
      <c r="C463" s="49"/>
      <c r="D463" s="49"/>
      <c r="E463" s="50"/>
      <c r="F463" s="49"/>
      <c r="G463" s="51"/>
      <c r="H463" s="51"/>
      <c r="I463" s="51"/>
      <c r="J463" s="51"/>
      <c r="K463" s="51"/>
      <c r="L463" s="51"/>
      <c r="M463" s="51"/>
      <c r="N463" s="51"/>
      <c r="O463" s="51"/>
      <c r="P463" s="52" t="str">
        <f>IF($A463="","",CHOOSE(Calc!$S$2,N(L463),N(M463),N(N463),N(O463)))</f>
        <v/>
      </c>
      <c r="Q463" s="53" t="str">
        <f>IF(OR($A463="",N(G463)=0,N(I463)=0),"",N(G463)/N(I463)*1000)</f>
        <v/>
      </c>
      <c r="R463" s="53" t="str">
        <f>IF(OR($A463="",N(G463)=0,N(J463)=0),"",N(G463)/N(J463))</f>
        <v/>
      </c>
      <c r="S463" s="53" t="str">
        <f>IF(OR($A463="",N(G463)=0,N(P463)=0),"",N(G463)/P463)</f>
        <v/>
      </c>
      <c r="T463" s="54" t="str">
        <f>IF(AND($A463="",COUNTA(B463:O463)=0),"",IF($A463="","Add the creator",IF(COUNTA(G463:O463)&gt;COUNT(G463:O463),"A number is saved as text",IF(B463="","Add the platform",IF(N(G463)=0,"Add the cost",IF(N(I463)=0,"Add impressions",IF(N(H463)&gt;N(I463),"Reach is above impressions","✓")))))))</f>
        <v/>
      </c>
    </row>
    <row r="464" spans="1:20" ht="20.100000000000001" customHeight="1">
      <c r="A464" s="49"/>
      <c r="B464" s="49"/>
      <c r="C464" s="49"/>
      <c r="D464" s="49"/>
      <c r="E464" s="50"/>
      <c r="F464" s="49"/>
      <c r="G464" s="51"/>
      <c r="H464" s="51"/>
      <c r="I464" s="51"/>
      <c r="J464" s="51"/>
      <c r="K464" s="51"/>
      <c r="L464" s="51"/>
      <c r="M464" s="51"/>
      <c r="N464" s="51"/>
      <c r="O464" s="51"/>
      <c r="P464" s="52" t="str">
        <f>IF($A464="","",CHOOSE(Calc!$S$2,N(L464),N(M464),N(N464),N(O464)))</f>
        <v/>
      </c>
      <c r="Q464" s="53" t="str">
        <f>IF(OR($A464="",N(G464)=0,N(I464)=0),"",N(G464)/N(I464)*1000)</f>
        <v/>
      </c>
      <c r="R464" s="53" t="str">
        <f>IF(OR($A464="",N(G464)=0,N(J464)=0),"",N(G464)/N(J464))</f>
        <v/>
      </c>
      <c r="S464" s="53" t="str">
        <f>IF(OR($A464="",N(G464)=0,N(P464)=0),"",N(G464)/P464)</f>
        <v/>
      </c>
      <c r="T464" s="54" t="str">
        <f>IF(AND($A464="",COUNTA(B464:O464)=0),"",IF($A464="","Add the creator",IF(COUNTA(G464:O464)&gt;COUNT(G464:O464),"A number is saved as text",IF(B464="","Add the platform",IF(N(G464)=0,"Add the cost",IF(N(I464)=0,"Add impressions",IF(N(H464)&gt;N(I464),"Reach is above impressions","✓")))))))</f>
        <v/>
      </c>
    </row>
    <row r="465" spans="1:20" ht="20.100000000000001" customHeight="1">
      <c r="A465" s="49"/>
      <c r="B465" s="49"/>
      <c r="C465" s="49"/>
      <c r="D465" s="49"/>
      <c r="E465" s="50"/>
      <c r="F465" s="49"/>
      <c r="G465" s="51"/>
      <c r="H465" s="51"/>
      <c r="I465" s="51"/>
      <c r="J465" s="51"/>
      <c r="K465" s="51"/>
      <c r="L465" s="51"/>
      <c r="M465" s="51"/>
      <c r="N465" s="51"/>
      <c r="O465" s="51"/>
      <c r="P465" s="52" t="str">
        <f>IF($A465="","",CHOOSE(Calc!$S$2,N(L465),N(M465),N(N465),N(O465)))</f>
        <v/>
      </c>
      <c r="Q465" s="53" t="str">
        <f>IF(OR($A465="",N(G465)=0,N(I465)=0),"",N(G465)/N(I465)*1000)</f>
        <v/>
      </c>
      <c r="R465" s="53" t="str">
        <f>IF(OR($A465="",N(G465)=0,N(J465)=0),"",N(G465)/N(J465))</f>
        <v/>
      </c>
      <c r="S465" s="53" t="str">
        <f>IF(OR($A465="",N(G465)=0,N(P465)=0),"",N(G465)/P465)</f>
        <v/>
      </c>
      <c r="T465" s="54" t="str">
        <f>IF(AND($A465="",COUNTA(B465:O465)=0),"",IF($A465="","Add the creator",IF(COUNTA(G465:O465)&gt;COUNT(G465:O465),"A number is saved as text",IF(B465="","Add the platform",IF(N(G465)=0,"Add the cost",IF(N(I465)=0,"Add impressions",IF(N(H465)&gt;N(I465),"Reach is above impressions","✓")))))))</f>
        <v/>
      </c>
    </row>
    <row r="466" spans="1:20" ht="20.100000000000001" customHeight="1">
      <c r="A466" s="49"/>
      <c r="B466" s="49"/>
      <c r="C466" s="49"/>
      <c r="D466" s="49"/>
      <c r="E466" s="50"/>
      <c r="F466" s="49"/>
      <c r="G466" s="51"/>
      <c r="H466" s="51"/>
      <c r="I466" s="51"/>
      <c r="J466" s="51"/>
      <c r="K466" s="51"/>
      <c r="L466" s="51"/>
      <c r="M466" s="51"/>
      <c r="N466" s="51"/>
      <c r="O466" s="51"/>
      <c r="P466" s="52" t="str">
        <f>IF($A466="","",CHOOSE(Calc!$S$2,N(L466),N(M466),N(N466),N(O466)))</f>
        <v/>
      </c>
      <c r="Q466" s="53" t="str">
        <f>IF(OR($A466="",N(G466)=0,N(I466)=0),"",N(G466)/N(I466)*1000)</f>
        <v/>
      </c>
      <c r="R466" s="53" t="str">
        <f>IF(OR($A466="",N(G466)=0,N(J466)=0),"",N(G466)/N(J466))</f>
        <v/>
      </c>
      <c r="S466" s="53" t="str">
        <f>IF(OR($A466="",N(G466)=0,N(P466)=0),"",N(G466)/P466)</f>
        <v/>
      </c>
      <c r="T466" s="54" t="str">
        <f>IF(AND($A466="",COUNTA(B466:O466)=0),"",IF($A466="","Add the creator",IF(COUNTA(G466:O466)&gt;COUNT(G466:O466),"A number is saved as text",IF(B466="","Add the platform",IF(N(G466)=0,"Add the cost",IF(N(I466)=0,"Add impressions",IF(N(H466)&gt;N(I466),"Reach is above impressions","✓")))))))</f>
        <v/>
      </c>
    </row>
    <row r="467" spans="1:20" ht="20.100000000000001" customHeight="1">
      <c r="A467" s="49"/>
      <c r="B467" s="49"/>
      <c r="C467" s="49"/>
      <c r="D467" s="49"/>
      <c r="E467" s="50"/>
      <c r="F467" s="49"/>
      <c r="G467" s="51"/>
      <c r="H467" s="51"/>
      <c r="I467" s="51"/>
      <c r="J467" s="51"/>
      <c r="K467" s="51"/>
      <c r="L467" s="51"/>
      <c r="M467" s="51"/>
      <c r="N467" s="51"/>
      <c r="O467" s="51"/>
      <c r="P467" s="52" t="str">
        <f>IF($A467="","",CHOOSE(Calc!$S$2,N(L467),N(M467),N(N467),N(O467)))</f>
        <v/>
      </c>
      <c r="Q467" s="53" t="str">
        <f>IF(OR($A467="",N(G467)=0,N(I467)=0),"",N(G467)/N(I467)*1000)</f>
        <v/>
      </c>
      <c r="R467" s="53" t="str">
        <f>IF(OR($A467="",N(G467)=0,N(J467)=0),"",N(G467)/N(J467))</f>
        <v/>
      </c>
      <c r="S467" s="53" t="str">
        <f>IF(OR($A467="",N(G467)=0,N(P467)=0),"",N(G467)/P467)</f>
        <v/>
      </c>
      <c r="T467" s="54" t="str">
        <f>IF(AND($A467="",COUNTA(B467:O467)=0),"",IF($A467="","Add the creator",IF(COUNTA(G467:O467)&gt;COUNT(G467:O467),"A number is saved as text",IF(B467="","Add the platform",IF(N(G467)=0,"Add the cost",IF(N(I467)=0,"Add impressions",IF(N(H467)&gt;N(I467),"Reach is above impressions","✓")))))))</f>
        <v/>
      </c>
    </row>
    <row r="468" spans="1:20" ht="20.100000000000001" customHeight="1">
      <c r="A468" s="49"/>
      <c r="B468" s="49"/>
      <c r="C468" s="49"/>
      <c r="D468" s="49"/>
      <c r="E468" s="50"/>
      <c r="F468" s="49"/>
      <c r="G468" s="51"/>
      <c r="H468" s="51"/>
      <c r="I468" s="51"/>
      <c r="J468" s="51"/>
      <c r="K468" s="51"/>
      <c r="L468" s="51"/>
      <c r="M468" s="51"/>
      <c r="N468" s="51"/>
      <c r="O468" s="51"/>
      <c r="P468" s="52" t="str">
        <f>IF($A468="","",CHOOSE(Calc!$S$2,N(L468),N(M468),N(N468),N(O468)))</f>
        <v/>
      </c>
      <c r="Q468" s="53" t="str">
        <f>IF(OR($A468="",N(G468)=0,N(I468)=0),"",N(G468)/N(I468)*1000)</f>
        <v/>
      </c>
      <c r="R468" s="53" t="str">
        <f>IF(OR($A468="",N(G468)=0,N(J468)=0),"",N(G468)/N(J468))</f>
        <v/>
      </c>
      <c r="S468" s="53" t="str">
        <f>IF(OR($A468="",N(G468)=0,N(P468)=0),"",N(G468)/P468)</f>
        <v/>
      </c>
      <c r="T468" s="54" t="str">
        <f>IF(AND($A468="",COUNTA(B468:O468)=0),"",IF($A468="","Add the creator",IF(COUNTA(G468:O468)&gt;COUNT(G468:O468),"A number is saved as text",IF(B468="","Add the platform",IF(N(G468)=0,"Add the cost",IF(N(I468)=0,"Add impressions",IF(N(H468)&gt;N(I468),"Reach is above impressions","✓")))))))</f>
        <v/>
      </c>
    </row>
    <row r="469" spans="1:20" ht="20.100000000000001" customHeight="1">
      <c r="A469" s="49"/>
      <c r="B469" s="49"/>
      <c r="C469" s="49"/>
      <c r="D469" s="49"/>
      <c r="E469" s="50"/>
      <c r="F469" s="49"/>
      <c r="G469" s="51"/>
      <c r="H469" s="51"/>
      <c r="I469" s="51"/>
      <c r="J469" s="51"/>
      <c r="K469" s="51"/>
      <c r="L469" s="51"/>
      <c r="M469" s="51"/>
      <c r="N469" s="51"/>
      <c r="O469" s="51"/>
      <c r="P469" s="52" t="str">
        <f>IF($A469="","",CHOOSE(Calc!$S$2,N(L469),N(M469),N(N469),N(O469)))</f>
        <v/>
      </c>
      <c r="Q469" s="53" t="str">
        <f>IF(OR($A469="",N(G469)=0,N(I469)=0),"",N(G469)/N(I469)*1000)</f>
        <v/>
      </c>
      <c r="R469" s="53" t="str">
        <f>IF(OR($A469="",N(G469)=0,N(J469)=0),"",N(G469)/N(J469))</f>
        <v/>
      </c>
      <c r="S469" s="53" t="str">
        <f>IF(OR($A469="",N(G469)=0,N(P469)=0),"",N(G469)/P469)</f>
        <v/>
      </c>
      <c r="T469" s="54" t="str">
        <f>IF(AND($A469="",COUNTA(B469:O469)=0),"",IF($A469="","Add the creator",IF(COUNTA(G469:O469)&gt;COUNT(G469:O469),"A number is saved as text",IF(B469="","Add the platform",IF(N(G469)=0,"Add the cost",IF(N(I469)=0,"Add impressions",IF(N(H469)&gt;N(I469),"Reach is above impressions","✓")))))))</f>
        <v/>
      </c>
    </row>
    <row r="470" spans="1:20" ht="20.100000000000001" customHeight="1">
      <c r="A470" s="49"/>
      <c r="B470" s="49"/>
      <c r="C470" s="49"/>
      <c r="D470" s="49"/>
      <c r="E470" s="50"/>
      <c r="F470" s="49"/>
      <c r="G470" s="51"/>
      <c r="H470" s="51"/>
      <c r="I470" s="51"/>
      <c r="J470" s="51"/>
      <c r="K470" s="51"/>
      <c r="L470" s="51"/>
      <c r="M470" s="51"/>
      <c r="N470" s="51"/>
      <c r="O470" s="51"/>
      <c r="P470" s="52" t="str">
        <f>IF($A470="","",CHOOSE(Calc!$S$2,N(L470),N(M470),N(N470),N(O470)))</f>
        <v/>
      </c>
      <c r="Q470" s="53" t="str">
        <f>IF(OR($A470="",N(G470)=0,N(I470)=0),"",N(G470)/N(I470)*1000)</f>
        <v/>
      </c>
      <c r="R470" s="53" t="str">
        <f>IF(OR($A470="",N(G470)=0,N(J470)=0),"",N(G470)/N(J470))</f>
        <v/>
      </c>
      <c r="S470" s="53" t="str">
        <f>IF(OR($A470="",N(G470)=0,N(P470)=0),"",N(G470)/P470)</f>
        <v/>
      </c>
      <c r="T470" s="54" t="str">
        <f>IF(AND($A470="",COUNTA(B470:O470)=0),"",IF($A470="","Add the creator",IF(COUNTA(G470:O470)&gt;COUNT(G470:O470),"A number is saved as text",IF(B470="","Add the platform",IF(N(G470)=0,"Add the cost",IF(N(I470)=0,"Add impressions",IF(N(H470)&gt;N(I470),"Reach is above impressions","✓")))))))</f>
        <v/>
      </c>
    </row>
    <row r="471" spans="1:20" ht="20.100000000000001" customHeight="1">
      <c r="A471" s="49"/>
      <c r="B471" s="49"/>
      <c r="C471" s="49"/>
      <c r="D471" s="49"/>
      <c r="E471" s="50"/>
      <c r="F471" s="49"/>
      <c r="G471" s="51"/>
      <c r="H471" s="51"/>
      <c r="I471" s="51"/>
      <c r="J471" s="51"/>
      <c r="K471" s="51"/>
      <c r="L471" s="51"/>
      <c r="M471" s="51"/>
      <c r="N471" s="51"/>
      <c r="O471" s="51"/>
      <c r="P471" s="52" t="str">
        <f>IF($A471="","",CHOOSE(Calc!$S$2,N(L471),N(M471),N(N471),N(O471)))</f>
        <v/>
      </c>
      <c r="Q471" s="53" t="str">
        <f>IF(OR($A471="",N(G471)=0,N(I471)=0),"",N(G471)/N(I471)*1000)</f>
        <v/>
      </c>
      <c r="R471" s="53" t="str">
        <f>IF(OR($A471="",N(G471)=0,N(J471)=0),"",N(G471)/N(J471))</f>
        <v/>
      </c>
      <c r="S471" s="53" t="str">
        <f>IF(OR($A471="",N(G471)=0,N(P471)=0),"",N(G471)/P471)</f>
        <v/>
      </c>
      <c r="T471" s="54" t="str">
        <f>IF(AND($A471="",COUNTA(B471:O471)=0),"",IF($A471="","Add the creator",IF(COUNTA(G471:O471)&gt;COUNT(G471:O471),"A number is saved as text",IF(B471="","Add the platform",IF(N(G471)=0,"Add the cost",IF(N(I471)=0,"Add impressions",IF(N(H471)&gt;N(I471),"Reach is above impressions","✓")))))))</f>
        <v/>
      </c>
    </row>
    <row r="472" spans="1:20" ht="20.100000000000001" customHeight="1">
      <c r="A472" s="49"/>
      <c r="B472" s="49"/>
      <c r="C472" s="49"/>
      <c r="D472" s="49"/>
      <c r="E472" s="50"/>
      <c r="F472" s="49"/>
      <c r="G472" s="51"/>
      <c r="H472" s="51"/>
      <c r="I472" s="51"/>
      <c r="J472" s="51"/>
      <c r="K472" s="51"/>
      <c r="L472" s="51"/>
      <c r="M472" s="51"/>
      <c r="N472" s="51"/>
      <c r="O472" s="51"/>
      <c r="P472" s="52" t="str">
        <f>IF($A472="","",CHOOSE(Calc!$S$2,N(L472),N(M472),N(N472),N(O472)))</f>
        <v/>
      </c>
      <c r="Q472" s="53" t="str">
        <f>IF(OR($A472="",N(G472)=0,N(I472)=0),"",N(G472)/N(I472)*1000)</f>
        <v/>
      </c>
      <c r="R472" s="53" t="str">
        <f>IF(OR($A472="",N(G472)=0,N(J472)=0),"",N(G472)/N(J472))</f>
        <v/>
      </c>
      <c r="S472" s="53" t="str">
        <f>IF(OR($A472="",N(G472)=0,N(P472)=0),"",N(G472)/P472)</f>
        <v/>
      </c>
      <c r="T472" s="54" t="str">
        <f>IF(AND($A472="",COUNTA(B472:O472)=0),"",IF($A472="","Add the creator",IF(COUNTA(G472:O472)&gt;COUNT(G472:O472),"A number is saved as text",IF(B472="","Add the platform",IF(N(G472)=0,"Add the cost",IF(N(I472)=0,"Add impressions",IF(N(H472)&gt;N(I472),"Reach is above impressions","✓")))))))</f>
        <v/>
      </c>
    </row>
    <row r="473" spans="1:20" ht="20.100000000000001" customHeight="1">
      <c r="A473" s="49"/>
      <c r="B473" s="49"/>
      <c r="C473" s="49"/>
      <c r="D473" s="49"/>
      <c r="E473" s="50"/>
      <c r="F473" s="49"/>
      <c r="G473" s="51"/>
      <c r="H473" s="51"/>
      <c r="I473" s="51"/>
      <c r="J473" s="51"/>
      <c r="K473" s="51"/>
      <c r="L473" s="51"/>
      <c r="M473" s="51"/>
      <c r="N473" s="51"/>
      <c r="O473" s="51"/>
      <c r="P473" s="52" t="str">
        <f>IF($A473="","",CHOOSE(Calc!$S$2,N(L473),N(M473),N(N473),N(O473)))</f>
        <v/>
      </c>
      <c r="Q473" s="53" t="str">
        <f>IF(OR($A473="",N(G473)=0,N(I473)=0),"",N(G473)/N(I473)*1000)</f>
        <v/>
      </c>
      <c r="R473" s="53" t="str">
        <f>IF(OR($A473="",N(G473)=0,N(J473)=0),"",N(G473)/N(J473))</f>
        <v/>
      </c>
      <c r="S473" s="53" t="str">
        <f>IF(OR($A473="",N(G473)=0,N(P473)=0),"",N(G473)/P473)</f>
        <v/>
      </c>
      <c r="T473" s="54" t="str">
        <f>IF(AND($A473="",COUNTA(B473:O473)=0),"",IF($A473="","Add the creator",IF(COUNTA(G473:O473)&gt;COUNT(G473:O473),"A number is saved as text",IF(B473="","Add the platform",IF(N(G473)=0,"Add the cost",IF(N(I473)=0,"Add impressions",IF(N(H473)&gt;N(I473),"Reach is above impressions","✓")))))))</f>
        <v/>
      </c>
    </row>
    <row r="474" spans="1:20" ht="20.100000000000001" customHeight="1">
      <c r="A474" s="49"/>
      <c r="B474" s="49"/>
      <c r="C474" s="49"/>
      <c r="D474" s="49"/>
      <c r="E474" s="50"/>
      <c r="F474" s="49"/>
      <c r="G474" s="51"/>
      <c r="H474" s="51"/>
      <c r="I474" s="51"/>
      <c r="J474" s="51"/>
      <c r="K474" s="51"/>
      <c r="L474" s="51"/>
      <c r="M474" s="51"/>
      <c r="N474" s="51"/>
      <c r="O474" s="51"/>
      <c r="P474" s="52" t="str">
        <f>IF($A474="","",CHOOSE(Calc!$S$2,N(L474),N(M474),N(N474),N(O474)))</f>
        <v/>
      </c>
      <c r="Q474" s="53" t="str">
        <f>IF(OR($A474="",N(G474)=0,N(I474)=0),"",N(G474)/N(I474)*1000)</f>
        <v/>
      </c>
      <c r="R474" s="53" t="str">
        <f>IF(OR($A474="",N(G474)=0,N(J474)=0),"",N(G474)/N(J474))</f>
        <v/>
      </c>
      <c r="S474" s="53" t="str">
        <f>IF(OR($A474="",N(G474)=0,N(P474)=0),"",N(G474)/P474)</f>
        <v/>
      </c>
      <c r="T474" s="54" t="str">
        <f>IF(AND($A474="",COUNTA(B474:O474)=0),"",IF($A474="","Add the creator",IF(COUNTA(G474:O474)&gt;COUNT(G474:O474),"A number is saved as text",IF(B474="","Add the platform",IF(N(G474)=0,"Add the cost",IF(N(I474)=0,"Add impressions",IF(N(H474)&gt;N(I474),"Reach is above impressions","✓")))))))</f>
        <v/>
      </c>
    </row>
    <row r="475" spans="1:20" ht="20.100000000000001" customHeight="1">
      <c r="A475" s="49"/>
      <c r="B475" s="49"/>
      <c r="C475" s="49"/>
      <c r="D475" s="49"/>
      <c r="E475" s="50"/>
      <c r="F475" s="49"/>
      <c r="G475" s="51"/>
      <c r="H475" s="51"/>
      <c r="I475" s="51"/>
      <c r="J475" s="51"/>
      <c r="K475" s="51"/>
      <c r="L475" s="51"/>
      <c r="M475" s="51"/>
      <c r="N475" s="51"/>
      <c r="O475" s="51"/>
      <c r="P475" s="52" t="str">
        <f>IF($A475="","",CHOOSE(Calc!$S$2,N(L475),N(M475),N(N475),N(O475)))</f>
        <v/>
      </c>
      <c r="Q475" s="53" t="str">
        <f>IF(OR($A475="",N(G475)=0,N(I475)=0),"",N(G475)/N(I475)*1000)</f>
        <v/>
      </c>
      <c r="R475" s="53" t="str">
        <f>IF(OR($A475="",N(G475)=0,N(J475)=0),"",N(G475)/N(J475))</f>
        <v/>
      </c>
      <c r="S475" s="53" t="str">
        <f>IF(OR($A475="",N(G475)=0,N(P475)=0),"",N(G475)/P475)</f>
        <v/>
      </c>
      <c r="T475" s="54" t="str">
        <f>IF(AND($A475="",COUNTA(B475:O475)=0),"",IF($A475="","Add the creator",IF(COUNTA(G475:O475)&gt;COUNT(G475:O475),"A number is saved as text",IF(B475="","Add the platform",IF(N(G475)=0,"Add the cost",IF(N(I475)=0,"Add impressions",IF(N(H475)&gt;N(I475),"Reach is above impressions","✓")))))))</f>
        <v/>
      </c>
    </row>
    <row r="476" spans="1:20" ht="20.100000000000001" customHeight="1">
      <c r="A476" s="49"/>
      <c r="B476" s="49"/>
      <c r="C476" s="49"/>
      <c r="D476" s="49"/>
      <c r="E476" s="50"/>
      <c r="F476" s="49"/>
      <c r="G476" s="51"/>
      <c r="H476" s="51"/>
      <c r="I476" s="51"/>
      <c r="J476" s="51"/>
      <c r="K476" s="51"/>
      <c r="L476" s="51"/>
      <c r="M476" s="51"/>
      <c r="N476" s="51"/>
      <c r="O476" s="51"/>
      <c r="P476" s="52" t="str">
        <f>IF($A476="","",CHOOSE(Calc!$S$2,N(L476),N(M476),N(N476),N(O476)))</f>
        <v/>
      </c>
      <c r="Q476" s="53" t="str">
        <f>IF(OR($A476="",N(G476)=0,N(I476)=0),"",N(G476)/N(I476)*1000)</f>
        <v/>
      </c>
      <c r="R476" s="53" t="str">
        <f>IF(OR($A476="",N(G476)=0,N(J476)=0),"",N(G476)/N(J476))</f>
        <v/>
      </c>
      <c r="S476" s="53" t="str">
        <f>IF(OR($A476="",N(G476)=0,N(P476)=0),"",N(G476)/P476)</f>
        <v/>
      </c>
      <c r="T476" s="54" t="str">
        <f>IF(AND($A476="",COUNTA(B476:O476)=0),"",IF($A476="","Add the creator",IF(COUNTA(G476:O476)&gt;COUNT(G476:O476),"A number is saved as text",IF(B476="","Add the platform",IF(N(G476)=0,"Add the cost",IF(N(I476)=0,"Add impressions",IF(N(H476)&gt;N(I476),"Reach is above impressions","✓")))))))</f>
        <v/>
      </c>
    </row>
    <row r="477" spans="1:20" ht="20.100000000000001" customHeight="1">
      <c r="A477" s="49"/>
      <c r="B477" s="49"/>
      <c r="C477" s="49"/>
      <c r="D477" s="49"/>
      <c r="E477" s="50"/>
      <c r="F477" s="49"/>
      <c r="G477" s="51"/>
      <c r="H477" s="51"/>
      <c r="I477" s="51"/>
      <c r="J477" s="51"/>
      <c r="K477" s="51"/>
      <c r="L477" s="51"/>
      <c r="M477" s="51"/>
      <c r="N477" s="51"/>
      <c r="O477" s="51"/>
      <c r="P477" s="52" t="str">
        <f>IF($A477="","",CHOOSE(Calc!$S$2,N(L477),N(M477),N(N477),N(O477)))</f>
        <v/>
      </c>
      <c r="Q477" s="53" t="str">
        <f>IF(OR($A477="",N(G477)=0,N(I477)=0),"",N(G477)/N(I477)*1000)</f>
        <v/>
      </c>
      <c r="R477" s="53" t="str">
        <f>IF(OR($A477="",N(G477)=0,N(J477)=0),"",N(G477)/N(J477))</f>
        <v/>
      </c>
      <c r="S477" s="53" t="str">
        <f>IF(OR($A477="",N(G477)=0,N(P477)=0),"",N(G477)/P477)</f>
        <v/>
      </c>
      <c r="T477" s="54" t="str">
        <f>IF(AND($A477="",COUNTA(B477:O477)=0),"",IF($A477="","Add the creator",IF(COUNTA(G477:O477)&gt;COUNT(G477:O477),"A number is saved as text",IF(B477="","Add the platform",IF(N(G477)=0,"Add the cost",IF(N(I477)=0,"Add impressions",IF(N(H477)&gt;N(I477),"Reach is above impressions","✓")))))))</f>
        <v/>
      </c>
    </row>
    <row r="478" spans="1:20" ht="20.100000000000001" customHeight="1">
      <c r="A478" s="49"/>
      <c r="B478" s="49"/>
      <c r="C478" s="49"/>
      <c r="D478" s="49"/>
      <c r="E478" s="50"/>
      <c r="F478" s="49"/>
      <c r="G478" s="51"/>
      <c r="H478" s="51"/>
      <c r="I478" s="51"/>
      <c r="J478" s="51"/>
      <c r="K478" s="51"/>
      <c r="L478" s="51"/>
      <c r="M478" s="51"/>
      <c r="N478" s="51"/>
      <c r="O478" s="51"/>
      <c r="P478" s="52" t="str">
        <f>IF($A478="","",CHOOSE(Calc!$S$2,N(L478),N(M478),N(N478),N(O478)))</f>
        <v/>
      </c>
      <c r="Q478" s="53" t="str">
        <f>IF(OR($A478="",N(G478)=0,N(I478)=0),"",N(G478)/N(I478)*1000)</f>
        <v/>
      </c>
      <c r="R478" s="53" t="str">
        <f>IF(OR($A478="",N(G478)=0,N(J478)=0),"",N(G478)/N(J478))</f>
        <v/>
      </c>
      <c r="S478" s="53" t="str">
        <f>IF(OR($A478="",N(G478)=0,N(P478)=0),"",N(G478)/P478)</f>
        <v/>
      </c>
      <c r="T478" s="54" t="str">
        <f>IF(AND($A478="",COUNTA(B478:O478)=0),"",IF($A478="","Add the creator",IF(COUNTA(G478:O478)&gt;COUNT(G478:O478),"A number is saved as text",IF(B478="","Add the platform",IF(N(G478)=0,"Add the cost",IF(N(I478)=0,"Add impressions",IF(N(H478)&gt;N(I478),"Reach is above impressions","✓")))))))</f>
        <v/>
      </c>
    </row>
    <row r="479" spans="1:20" ht="20.100000000000001" customHeight="1">
      <c r="A479" s="49"/>
      <c r="B479" s="49"/>
      <c r="C479" s="49"/>
      <c r="D479" s="49"/>
      <c r="E479" s="50"/>
      <c r="F479" s="49"/>
      <c r="G479" s="51"/>
      <c r="H479" s="51"/>
      <c r="I479" s="51"/>
      <c r="J479" s="51"/>
      <c r="K479" s="51"/>
      <c r="L479" s="51"/>
      <c r="M479" s="51"/>
      <c r="N479" s="51"/>
      <c r="O479" s="51"/>
      <c r="P479" s="52" t="str">
        <f>IF($A479="","",CHOOSE(Calc!$S$2,N(L479),N(M479),N(N479),N(O479)))</f>
        <v/>
      </c>
      <c r="Q479" s="53" t="str">
        <f>IF(OR($A479="",N(G479)=0,N(I479)=0),"",N(G479)/N(I479)*1000)</f>
        <v/>
      </c>
      <c r="R479" s="53" t="str">
        <f>IF(OR($A479="",N(G479)=0,N(J479)=0),"",N(G479)/N(J479))</f>
        <v/>
      </c>
      <c r="S479" s="53" t="str">
        <f>IF(OR($A479="",N(G479)=0,N(P479)=0),"",N(G479)/P479)</f>
        <v/>
      </c>
      <c r="T479" s="54" t="str">
        <f>IF(AND($A479="",COUNTA(B479:O479)=0),"",IF($A479="","Add the creator",IF(COUNTA(G479:O479)&gt;COUNT(G479:O479),"A number is saved as text",IF(B479="","Add the platform",IF(N(G479)=0,"Add the cost",IF(N(I479)=0,"Add impressions",IF(N(H479)&gt;N(I479),"Reach is above impressions","✓")))))))</f>
        <v/>
      </c>
    </row>
    <row r="480" spans="1:20" ht="20.100000000000001" customHeight="1">
      <c r="A480" s="49"/>
      <c r="B480" s="49"/>
      <c r="C480" s="49"/>
      <c r="D480" s="49"/>
      <c r="E480" s="50"/>
      <c r="F480" s="49"/>
      <c r="G480" s="51"/>
      <c r="H480" s="51"/>
      <c r="I480" s="51"/>
      <c r="J480" s="51"/>
      <c r="K480" s="51"/>
      <c r="L480" s="51"/>
      <c r="M480" s="51"/>
      <c r="N480" s="51"/>
      <c r="O480" s="51"/>
      <c r="P480" s="52" t="str">
        <f>IF($A480="","",CHOOSE(Calc!$S$2,N(L480),N(M480),N(N480),N(O480)))</f>
        <v/>
      </c>
      <c r="Q480" s="53" t="str">
        <f>IF(OR($A480="",N(G480)=0,N(I480)=0),"",N(G480)/N(I480)*1000)</f>
        <v/>
      </c>
      <c r="R480" s="53" t="str">
        <f>IF(OR($A480="",N(G480)=0,N(J480)=0),"",N(G480)/N(J480))</f>
        <v/>
      </c>
      <c r="S480" s="53" t="str">
        <f>IF(OR($A480="",N(G480)=0,N(P480)=0),"",N(G480)/P480)</f>
        <v/>
      </c>
      <c r="T480" s="54" t="str">
        <f>IF(AND($A480="",COUNTA(B480:O480)=0),"",IF($A480="","Add the creator",IF(COUNTA(G480:O480)&gt;COUNT(G480:O480),"A number is saved as text",IF(B480="","Add the platform",IF(N(G480)=0,"Add the cost",IF(N(I480)=0,"Add impressions",IF(N(H480)&gt;N(I480),"Reach is above impressions","✓")))))))</f>
        <v/>
      </c>
    </row>
    <row r="481" spans="1:20" ht="20.100000000000001" customHeight="1">
      <c r="A481" s="49"/>
      <c r="B481" s="49"/>
      <c r="C481" s="49"/>
      <c r="D481" s="49"/>
      <c r="E481" s="50"/>
      <c r="F481" s="49"/>
      <c r="G481" s="51"/>
      <c r="H481" s="51"/>
      <c r="I481" s="51"/>
      <c r="J481" s="51"/>
      <c r="K481" s="51"/>
      <c r="L481" s="51"/>
      <c r="M481" s="51"/>
      <c r="N481" s="51"/>
      <c r="O481" s="51"/>
      <c r="P481" s="52" t="str">
        <f>IF($A481="","",CHOOSE(Calc!$S$2,N(L481),N(M481),N(N481),N(O481)))</f>
        <v/>
      </c>
      <c r="Q481" s="53" t="str">
        <f>IF(OR($A481="",N(G481)=0,N(I481)=0),"",N(G481)/N(I481)*1000)</f>
        <v/>
      </c>
      <c r="R481" s="53" t="str">
        <f>IF(OR($A481="",N(G481)=0,N(J481)=0),"",N(G481)/N(J481))</f>
        <v/>
      </c>
      <c r="S481" s="53" t="str">
        <f>IF(OR($A481="",N(G481)=0,N(P481)=0),"",N(G481)/P481)</f>
        <v/>
      </c>
      <c r="T481" s="54" t="str">
        <f>IF(AND($A481="",COUNTA(B481:O481)=0),"",IF($A481="","Add the creator",IF(COUNTA(G481:O481)&gt;COUNT(G481:O481),"A number is saved as text",IF(B481="","Add the platform",IF(N(G481)=0,"Add the cost",IF(N(I481)=0,"Add impressions",IF(N(H481)&gt;N(I481),"Reach is above impressions","✓")))))))</f>
        <v/>
      </c>
    </row>
    <row r="482" spans="1:20" ht="20.100000000000001" customHeight="1">
      <c r="A482" s="49"/>
      <c r="B482" s="49"/>
      <c r="C482" s="49"/>
      <c r="D482" s="49"/>
      <c r="E482" s="50"/>
      <c r="F482" s="49"/>
      <c r="G482" s="51"/>
      <c r="H482" s="51"/>
      <c r="I482" s="51"/>
      <c r="J482" s="51"/>
      <c r="K482" s="51"/>
      <c r="L482" s="51"/>
      <c r="M482" s="51"/>
      <c r="N482" s="51"/>
      <c r="O482" s="51"/>
      <c r="P482" s="52" t="str">
        <f>IF($A482="","",CHOOSE(Calc!$S$2,N(L482),N(M482),N(N482),N(O482)))</f>
        <v/>
      </c>
      <c r="Q482" s="53" t="str">
        <f>IF(OR($A482="",N(G482)=0,N(I482)=0),"",N(G482)/N(I482)*1000)</f>
        <v/>
      </c>
      <c r="R482" s="53" t="str">
        <f>IF(OR($A482="",N(G482)=0,N(J482)=0),"",N(G482)/N(J482))</f>
        <v/>
      </c>
      <c r="S482" s="53" t="str">
        <f>IF(OR($A482="",N(G482)=0,N(P482)=0),"",N(G482)/P482)</f>
        <v/>
      </c>
      <c r="T482" s="54" t="str">
        <f>IF(AND($A482="",COUNTA(B482:O482)=0),"",IF($A482="","Add the creator",IF(COUNTA(G482:O482)&gt;COUNT(G482:O482),"A number is saved as text",IF(B482="","Add the platform",IF(N(G482)=0,"Add the cost",IF(N(I482)=0,"Add impressions",IF(N(H482)&gt;N(I482),"Reach is above impressions","✓")))))))</f>
        <v/>
      </c>
    </row>
    <row r="483" spans="1:20" ht="20.100000000000001" customHeight="1">
      <c r="A483" s="49"/>
      <c r="B483" s="49"/>
      <c r="C483" s="49"/>
      <c r="D483" s="49"/>
      <c r="E483" s="50"/>
      <c r="F483" s="49"/>
      <c r="G483" s="51"/>
      <c r="H483" s="51"/>
      <c r="I483" s="51"/>
      <c r="J483" s="51"/>
      <c r="K483" s="51"/>
      <c r="L483" s="51"/>
      <c r="M483" s="51"/>
      <c r="N483" s="51"/>
      <c r="O483" s="51"/>
      <c r="P483" s="52" t="str">
        <f>IF($A483="","",CHOOSE(Calc!$S$2,N(L483),N(M483),N(N483),N(O483)))</f>
        <v/>
      </c>
      <c r="Q483" s="53" t="str">
        <f>IF(OR($A483="",N(G483)=0,N(I483)=0),"",N(G483)/N(I483)*1000)</f>
        <v/>
      </c>
      <c r="R483" s="53" t="str">
        <f>IF(OR($A483="",N(G483)=0,N(J483)=0),"",N(G483)/N(J483))</f>
        <v/>
      </c>
      <c r="S483" s="53" t="str">
        <f>IF(OR($A483="",N(G483)=0,N(P483)=0),"",N(G483)/P483)</f>
        <v/>
      </c>
      <c r="T483" s="54" t="str">
        <f>IF(AND($A483="",COUNTA(B483:O483)=0),"",IF($A483="","Add the creator",IF(COUNTA(G483:O483)&gt;COUNT(G483:O483),"A number is saved as text",IF(B483="","Add the platform",IF(N(G483)=0,"Add the cost",IF(N(I483)=0,"Add impressions",IF(N(H483)&gt;N(I483),"Reach is above impressions","✓")))))))</f>
        <v/>
      </c>
    </row>
    <row r="484" spans="1:20" ht="20.100000000000001" customHeight="1">
      <c r="A484" s="49"/>
      <c r="B484" s="49"/>
      <c r="C484" s="49"/>
      <c r="D484" s="49"/>
      <c r="E484" s="50"/>
      <c r="F484" s="49"/>
      <c r="G484" s="51"/>
      <c r="H484" s="51"/>
      <c r="I484" s="51"/>
      <c r="J484" s="51"/>
      <c r="K484" s="51"/>
      <c r="L484" s="51"/>
      <c r="M484" s="51"/>
      <c r="N484" s="51"/>
      <c r="O484" s="51"/>
      <c r="P484" s="52" t="str">
        <f>IF($A484="","",CHOOSE(Calc!$S$2,N(L484),N(M484),N(N484),N(O484)))</f>
        <v/>
      </c>
      <c r="Q484" s="53" t="str">
        <f>IF(OR($A484="",N(G484)=0,N(I484)=0),"",N(G484)/N(I484)*1000)</f>
        <v/>
      </c>
      <c r="R484" s="53" t="str">
        <f>IF(OR($A484="",N(G484)=0,N(J484)=0),"",N(G484)/N(J484))</f>
        <v/>
      </c>
      <c r="S484" s="53" t="str">
        <f>IF(OR($A484="",N(G484)=0,N(P484)=0),"",N(G484)/P484)</f>
        <v/>
      </c>
      <c r="T484" s="54" t="str">
        <f>IF(AND($A484="",COUNTA(B484:O484)=0),"",IF($A484="","Add the creator",IF(COUNTA(G484:O484)&gt;COUNT(G484:O484),"A number is saved as text",IF(B484="","Add the platform",IF(N(G484)=0,"Add the cost",IF(N(I484)=0,"Add impressions",IF(N(H484)&gt;N(I484),"Reach is above impressions","✓")))))))</f>
        <v/>
      </c>
    </row>
    <row r="485" spans="1:20" ht="20.100000000000001" customHeight="1">
      <c r="A485" s="49"/>
      <c r="B485" s="49"/>
      <c r="C485" s="49"/>
      <c r="D485" s="49"/>
      <c r="E485" s="50"/>
      <c r="F485" s="49"/>
      <c r="G485" s="51"/>
      <c r="H485" s="51"/>
      <c r="I485" s="51"/>
      <c r="J485" s="51"/>
      <c r="K485" s="51"/>
      <c r="L485" s="51"/>
      <c r="M485" s="51"/>
      <c r="N485" s="51"/>
      <c r="O485" s="51"/>
      <c r="P485" s="52" t="str">
        <f>IF($A485="","",CHOOSE(Calc!$S$2,N(L485),N(M485),N(N485),N(O485)))</f>
        <v/>
      </c>
      <c r="Q485" s="53" t="str">
        <f>IF(OR($A485="",N(G485)=0,N(I485)=0),"",N(G485)/N(I485)*1000)</f>
        <v/>
      </c>
      <c r="R485" s="53" t="str">
        <f>IF(OR($A485="",N(G485)=0,N(J485)=0),"",N(G485)/N(J485))</f>
        <v/>
      </c>
      <c r="S485" s="53" t="str">
        <f>IF(OR($A485="",N(G485)=0,N(P485)=0),"",N(G485)/P485)</f>
        <v/>
      </c>
      <c r="T485" s="54" t="str">
        <f>IF(AND($A485="",COUNTA(B485:O485)=0),"",IF($A485="","Add the creator",IF(COUNTA(G485:O485)&gt;COUNT(G485:O485),"A number is saved as text",IF(B485="","Add the platform",IF(N(G485)=0,"Add the cost",IF(N(I485)=0,"Add impressions",IF(N(H485)&gt;N(I485),"Reach is above impressions","✓")))))))</f>
        <v/>
      </c>
    </row>
    <row r="486" spans="1:20" ht="20.100000000000001" customHeight="1">
      <c r="A486" s="49"/>
      <c r="B486" s="49"/>
      <c r="C486" s="49"/>
      <c r="D486" s="49"/>
      <c r="E486" s="50"/>
      <c r="F486" s="49"/>
      <c r="G486" s="51"/>
      <c r="H486" s="51"/>
      <c r="I486" s="51"/>
      <c r="J486" s="51"/>
      <c r="K486" s="51"/>
      <c r="L486" s="51"/>
      <c r="M486" s="51"/>
      <c r="N486" s="51"/>
      <c r="O486" s="51"/>
      <c r="P486" s="52" t="str">
        <f>IF($A486="","",CHOOSE(Calc!$S$2,N(L486),N(M486),N(N486),N(O486)))</f>
        <v/>
      </c>
      <c r="Q486" s="53" t="str">
        <f>IF(OR($A486="",N(G486)=0,N(I486)=0),"",N(G486)/N(I486)*1000)</f>
        <v/>
      </c>
      <c r="R486" s="53" t="str">
        <f>IF(OR($A486="",N(G486)=0,N(J486)=0),"",N(G486)/N(J486))</f>
        <v/>
      </c>
      <c r="S486" s="53" t="str">
        <f>IF(OR($A486="",N(G486)=0,N(P486)=0),"",N(G486)/P486)</f>
        <v/>
      </c>
      <c r="T486" s="54" t="str">
        <f>IF(AND($A486="",COUNTA(B486:O486)=0),"",IF($A486="","Add the creator",IF(COUNTA(G486:O486)&gt;COUNT(G486:O486),"A number is saved as text",IF(B486="","Add the platform",IF(N(G486)=0,"Add the cost",IF(N(I486)=0,"Add impressions",IF(N(H486)&gt;N(I486),"Reach is above impressions","✓")))))))</f>
        <v/>
      </c>
    </row>
    <row r="487" spans="1:20" ht="20.100000000000001" customHeight="1">
      <c r="A487" s="49"/>
      <c r="B487" s="49"/>
      <c r="C487" s="49"/>
      <c r="D487" s="49"/>
      <c r="E487" s="50"/>
      <c r="F487" s="49"/>
      <c r="G487" s="51"/>
      <c r="H487" s="51"/>
      <c r="I487" s="51"/>
      <c r="J487" s="51"/>
      <c r="K487" s="51"/>
      <c r="L487" s="51"/>
      <c r="M487" s="51"/>
      <c r="N487" s="51"/>
      <c r="O487" s="51"/>
      <c r="P487" s="52" t="str">
        <f>IF($A487="","",CHOOSE(Calc!$S$2,N(L487),N(M487),N(N487),N(O487)))</f>
        <v/>
      </c>
      <c r="Q487" s="53" t="str">
        <f>IF(OR($A487="",N(G487)=0,N(I487)=0),"",N(G487)/N(I487)*1000)</f>
        <v/>
      </c>
      <c r="R487" s="53" t="str">
        <f>IF(OR($A487="",N(G487)=0,N(J487)=0),"",N(G487)/N(J487))</f>
        <v/>
      </c>
      <c r="S487" s="53" t="str">
        <f>IF(OR($A487="",N(G487)=0,N(P487)=0),"",N(G487)/P487)</f>
        <v/>
      </c>
      <c r="T487" s="54" t="str">
        <f>IF(AND($A487="",COUNTA(B487:O487)=0),"",IF($A487="","Add the creator",IF(COUNTA(G487:O487)&gt;COUNT(G487:O487),"A number is saved as text",IF(B487="","Add the platform",IF(N(G487)=0,"Add the cost",IF(N(I487)=0,"Add impressions",IF(N(H487)&gt;N(I487),"Reach is above impressions","✓")))))))</f>
        <v/>
      </c>
    </row>
    <row r="488" spans="1:20" ht="20.100000000000001" customHeight="1">
      <c r="A488" s="49"/>
      <c r="B488" s="49"/>
      <c r="C488" s="49"/>
      <c r="D488" s="49"/>
      <c r="E488" s="50"/>
      <c r="F488" s="49"/>
      <c r="G488" s="51"/>
      <c r="H488" s="51"/>
      <c r="I488" s="51"/>
      <c r="J488" s="51"/>
      <c r="K488" s="51"/>
      <c r="L488" s="51"/>
      <c r="M488" s="51"/>
      <c r="N488" s="51"/>
      <c r="O488" s="51"/>
      <c r="P488" s="52" t="str">
        <f>IF($A488="","",CHOOSE(Calc!$S$2,N(L488),N(M488),N(N488),N(O488)))</f>
        <v/>
      </c>
      <c r="Q488" s="53" t="str">
        <f>IF(OR($A488="",N(G488)=0,N(I488)=0),"",N(G488)/N(I488)*1000)</f>
        <v/>
      </c>
      <c r="R488" s="53" t="str">
        <f>IF(OR($A488="",N(G488)=0,N(J488)=0),"",N(G488)/N(J488))</f>
        <v/>
      </c>
      <c r="S488" s="53" t="str">
        <f>IF(OR($A488="",N(G488)=0,N(P488)=0),"",N(G488)/P488)</f>
        <v/>
      </c>
      <c r="T488" s="54" t="str">
        <f>IF(AND($A488="",COUNTA(B488:O488)=0),"",IF($A488="","Add the creator",IF(COUNTA(G488:O488)&gt;COUNT(G488:O488),"A number is saved as text",IF(B488="","Add the platform",IF(N(G488)=0,"Add the cost",IF(N(I488)=0,"Add impressions",IF(N(H488)&gt;N(I488),"Reach is above impressions","✓")))))))</f>
        <v/>
      </c>
    </row>
    <row r="489" spans="1:20" ht="20.100000000000001" customHeight="1">
      <c r="A489" s="49"/>
      <c r="B489" s="49"/>
      <c r="C489" s="49"/>
      <c r="D489" s="49"/>
      <c r="E489" s="50"/>
      <c r="F489" s="49"/>
      <c r="G489" s="51"/>
      <c r="H489" s="51"/>
      <c r="I489" s="51"/>
      <c r="J489" s="51"/>
      <c r="K489" s="51"/>
      <c r="L489" s="51"/>
      <c r="M489" s="51"/>
      <c r="N489" s="51"/>
      <c r="O489" s="51"/>
      <c r="P489" s="52" t="str">
        <f>IF($A489="","",CHOOSE(Calc!$S$2,N(L489),N(M489),N(N489),N(O489)))</f>
        <v/>
      </c>
      <c r="Q489" s="53" t="str">
        <f>IF(OR($A489="",N(G489)=0,N(I489)=0),"",N(G489)/N(I489)*1000)</f>
        <v/>
      </c>
      <c r="R489" s="53" t="str">
        <f>IF(OR($A489="",N(G489)=0,N(J489)=0),"",N(G489)/N(J489))</f>
        <v/>
      </c>
      <c r="S489" s="53" t="str">
        <f>IF(OR($A489="",N(G489)=0,N(P489)=0),"",N(G489)/P489)</f>
        <v/>
      </c>
      <c r="T489" s="54" t="str">
        <f>IF(AND($A489="",COUNTA(B489:O489)=0),"",IF($A489="","Add the creator",IF(COUNTA(G489:O489)&gt;COUNT(G489:O489),"A number is saved as text",IF(B489="","Add the platform",IF(N(G489)=0,"Add the cost",IF(N(I489)=0,"Add impressions",IF(N(H489)&gt;N(I489),"Reach is above impressions","✓")))))))</f>
        <v/>
      </c>
    </row>
    <row r="490" spans="1:20" ht="20.100000000000001" customHeight="1">
      <c r="A490" s="49"/>
      <c r="B490" s="49"/>
      <c r="C490" s="49"/>
      <c r="D490" s="49"/>
      <c r="E490" s="50"/>
      <c r="F490" s="49"/>
      <c r="G490" s="51"/>
      <c r="H490" s="51"/>
      <c r="I490" s="51"/>
      <c r="J490" s="51"/>
      <c r="K490" s="51"/>
      <c r="L490" s="51"/>
      <c r="M490" s="51"/>
      <c r="N490" s="51"/>
      <c r="O490" s="51"/>
      <c r="P490" s="52" t="str">
        <f>IF($A490="","",CHOOSE(Calc!$S$2,N(L490),N(M490),N(N490),N(O490)))</f>
        <v/>
      </c>
      <c r="Q490" s="53" t="str">
        <f>IF(OR($A490="",N(G490)=0,N(I490)=0),"",N(G490)/N(I490)*1000)</f>
        <v/>
      </c>
      <c r="R490" s="53" t="str">
        <f>IF(OR($A490="",N(G490)=0,N(J490)=0),"",N(G490)/N(J490))</f>
        <v/>
      </c>
      <c r="S490" s="53" t="str">
        <f>IF(OR($A490="",N(G490)=0,N(P490)=0),"",N(G490)/P490)</f>
        <v/>
      </c>
      <c r="T490" s="54" t="str">
        <f>IF(AND($A490="",COUNTA(B490:O490)=0),"",IF($A490="","Add the creator",IF(COUNTA(G490:O490)&gt;COUNT(G490:O490),"A number is saved as text",IF(B490="","Add the platform",IF(N(G490)=0,"Add the cost",IF(N(I490)=0,"Add impressions",IF(N(H490)&gt;N(I490),"Reach is above impressions","✓")))))))</f>
        <v/>
      </c>
    </row>
    <row r="491" spans="1:20" ht="20.100000000000001" customHeight="1">
      <c r="A491" s="49"/>
      <c r="B491" s="49"/>
      <c r="C491" s="49"/>
      <c r="D491" s="49"/>
      <c r="E491" s="50"/>
      <c r="F491" s="49"/>
      <c r="G491" s="51"/>
      <c r="H491" s="51"/>
      <c r="I491" s="51"/>
      <c r="J491" s="51"/>
      <c r="K491" s="51"/>
      <c r="L491" s="51"/>
      <c r="M491" s="51"/>
      <c r="N491" s="51"/>
      <c r="O491" s="51"/>
      <c r="P491" s="52" t="str">
        <f>IF($A491="","",CHOOSE(Calc!$S$2,N(L491),N(M491),N(N491),N(O491)))</f>
        <v/>
      </c>
      <c r="Q491" s="53" t="str">
        <f>IF(OR($A491="",N(G491)=0,N(I491)=0),"",N(G491)/N(I491)*1000)</f>
        <v/>
      </c>
      <c r="R491" s="53" t="str">
        <f>IF(OR($A491="",N(G491)=0,N(J491)=0),"",N(G491)/N(J491))</f>
        <v/>
      </c>
      <c r="S491" s="53" t="str">
        <f>IF(OR($A491="",N(G491)=0,N(P491)=0),"",N(G491)/P491)</f>
        <v/>
      </c>
      <c r="T491" s="54" t="str">
        <f>IF(AND($A491="",COUNTA(B491:O491)=0),"",IF($A491="","Add the creator",IF(COUNTA(G491:O491)&gt;COUNT(G491:O491),"A number is saved as text",IF(B491="","Add the platform",IF(N(G491)=0,"Add the cost",IF(N(I491)=0,"Add impressions",IF(N(H491)&gt;N(I491),"Reach is above impressions","✓")))))))</f>
        <v/>
      </c>
    </row>
    <row r="492" spans="1:20" ht="20.100000000000001" customHeight="1">
      <c r="A492" s="49"/>
      <c r="B492" s="49"/>
      <c r="C492" s="49"/>
      <c r="D492" s="49"/>
      <c r="E492" s="50"/>
      <c r="F492" s="49"/>
      <c r="G492" s="51"/>
      <c r="H492" s="51"/>
      <c r="I492" s="51"/>
      <c r="J492" s="51"/>
      <c r="K492" s="51"/>
      <c r="L492" s="51"/>
      <c r="M492" s="51"/>
      <c r="N492" s="51"/>
      <c r="O492" s="51"/>
      <c r="P492" s="52" t="str">
        <f>IF($A492="","",CHOOSE(Calc!$S$2,N(L492),N(M492),N(N492),N(O492)))</f>
        <v/>
      </c>
      <c r="Q492" s="53" t="str">
        <f>IF(OR($A492="",N(G492)=0,N(I492)=0),"",N(G492)/N(I492)*1000)</f>
        <v/>
      </c>
      <c r="R492" s="53" t="str">
        <f>IF(OR($A492="",N(G492)=0,N(J492)=0),"",N(G492)/N(J492))</f>
        <v/>
      </c>
      <c r="S492" s="53" t="str">
        <f>IF(OR($A492="",N(G492)=0,N(P492)=0),"",N(G492)/P492)</f>
        <v/>
      </c>
      <c r="T492" s="54" t="str">
        <f>IF(AND($A492="",COUNTA(B492:O492)=0),"",IF($A492="","Add the creator",IF(COUNTA(G492:O492)&gt;COUNT(G492:O492),"A number is saved as text",IF(B492="","Add the platform",IF(N(G492)=0,"Add the cost",IF(N(I492)=0,"Add impressions",IF(N(H492)&gt;N(I492),"Reach is above impressions","✓")))))))</f>
        <v/>
      </c>
    </row>
    <row r="493" spans="1:20" ht="20.100000000000001" customHeight="1">
      <c r="A493" s="49"/>
      <c r="B493" s="49"/>
      <c r="C493" s="49"/>
      <c r="D493" s="49"/>
      <c r="E493" s="50"/>
      <c r="F493" s="49"/>
      <c r="G493" s="51"/>
      <c r="H493" s="51"/>
      <c r="I493" s="51"/>
      <c r="J493" s="51"/>
      <c r="K493" s="51"/>
      <c r="L493" s="51"/>
      <c r="M493" s="51"/>
      <c r="N493" s="51"/>
      <c r="O493" s="51"/>
      <c r="P493" s="52" t="str">
        <f>IF($A493="","",CHOOSE(Calc!$S$2,N(L493),N(M493),N(N493),N(O493)))</f>
        <v/>
      </c>
      <c r="Q493" s="53" t="str">
        <f>IF(OR($A493="",N(G493)=0,N(I493)=0),"",N(G493)/N(I493)*1000)</f>
        <v/>
      </c>
      <c r="R493" s="53" t="str">
        <f>IF(OR($A493="",N(G493)=0,N(J493)=0),"",N(G493)/N(J493))</f>
        <v/>
      </c>
      <c r="S493" s="53" t="str">
        <f>IF(OR($A493="",N(G493)=0,N(P493)=0),"",N(G493)/P493)</f>
        <v/>
      </c>
      <c r="T493" s="54" t="str">
        <f>IF(AND($A493="",COUNTA(B493:O493)=0),"",IF($A493="","Add the creator",IF(COUNTA(G493:O493)&gt;COUNT(G493:O493),"A number is saved as text",IF(B493="","Add the platform",IF(N(G493)=0,"Add the cost",IF(N(I493)=0,"Add impressions",IF(N(H493)&gt;N(I493),"Reach is above impressions","✓")))))))</f>
        <v/>
      </c>
    </row>
    <row r="494" spans="1:20" ht="20.100000000000001" customHeight="1">
      <c r="A494" s="49"/>
      <c r="B494" s="49"/>
      <c r="C494" s="49"/>
      <c r="D494" s="49"/>
      <c r="E494" s="50"/>
      <c r="F494" s="49"/>
      <c r="G494" s="51"/>
      <c r="H494" s="51"/>
      <c r="I494" s="51"/>
      <c r="J494" s="51"/>
      <c r="K494" s="51"/>
      <c r="L494" s="51"/>
      <c r="M494" s="51"/>
      <c r="N494" s="51"/>
      <c r="O494" s="51"/>
      <c r="P494" s="52" t="str">
        <f>IF($A494="","",CHOOSE(Calc!$S$2,N(L494),N(M494),N(N494),N(O494)))</f>
        <v/>
      </c>
      <c r="Q494" s="53" t="str">
        <f>IF(OR($A494="",N(G494)=0,N(I494)=0),"",N(G494)/N(I494)*1000)</f>
        <v/>
      </c>
      <c r="R494" s="53" t="str">
        <f>IF(OR($A494="",N(G494)=0,N(J494)=0),"",N(G494)/N(J494))</f>
        <v/>
      </c>
      <c r="S494" s="53" t="str">
        <f>IF(OR($A494="",N(G494)=0,N(P494)=0),"",N(G494)/P494)</f>
        <v/>
      </c>
      <c r="T494" s="54" t="str">
        <f>IF(AND($A494="",COUNTA(B494:O494)=0),"",IF($A494="","Add the creator",IF(COUNTA(G494:O494)&gt;COUNT(G494:O494),"A number is saved as text",IF(B494="","Add the platform",IF(N(G494)=0,"Add the cost",IF(N(I494)=0,"Add impressions",IF(N(H494)&gt;N(I494),"Reach is above impressions","✓")))))))</f>
        <v/>
      </c>
    </row>
    <row r="495" spans="1:20" ht="20.100000000000001" customHeight="1">
      <c r="A495" s="49"/>
      <c r="B495" s="49"/>
      <c r="C495" s="49"/>
      <c r="D495" s="49"/>
      <c r="E495" s="50"/>
      <c r="F495" s="49"/>
      <c r="G495" s="51"/>
      <c r="H495" s="51"/>
      <c r="I495" s="51"/>
      <c r="J495" s="51"/>
      <c r="K495" s="51"/>
      <c r="L495" s="51"/>
      <c r="M495" s="51"/>
      <c r="N495" s="51"/>
      <c r="O495" s="51"/>
      <c r="P495" s="52" t="str">
        <f>IF($A495="","",CHOOSE(Calc!$S$2,N(L495),N(M495),N(N495),N(O495)))</f>
        <v/>
      </c>
      <c r="Q495" s="53" t="str">
        <f>IF(OR($A495="",N(G495)=0,N(I495)=0),"",N(G495)/N(I495)*1000)</f>
        <v/>
      </c>
      <c r="R495" s="53" t="str">
        <f>IF(OR($A495="",N(G495)=0,N(J495)=0),"",N(G495)/N(J495))</f>
        <v/>
      </c>
      <c r="S495" s="53" t="str">
        <f>IF(OR($A495="",N(G495)=0,N(P495)=0),"",N(G495)/P495)</f>
        <v/>
      </c>
      <c r="T495" s="54" t="str">
        <f>IF(AND($A495="",COUNTA(B495:O495)=0),"",IF($A495="","Add the creator",IF(COUNTA(G495:O495)&gt;COUNT(G495:O495),"A number is saved as text",IF(B495="","Add the platform",IF(N(G495)=0,"Add the cost",IF(N(I495)=0,"Add impressions",IF(N(H495)&gt;N(I495),"Reach is above impressions","✓")))))))</f>
        <v/>
      </c>
    </row>
    <row r="496" spans="1:20" ht="20.100000000000001" customHeight="1">
      <c r="A496" s="49"/>
      <c r="B496" s="49"/>
      <c r="C496" s="49"/>
      <c r="D496" s="49"/>
      <c r="E496" s="50"/>
      <c r="F496" s="49"/>
      <c r="G496" s="51"/>
      <c r="H496" s="51"/>
      <c r="I496" s="51"/>
      <c r="J496" s="51"/>
      <c r="K496" s="51"/>
      <c r="L496" s="51"/>
      <c r="M496" s="51"/>
      <c r="N496" s="51"/>
      <c r="O496" s="51"/>
      <c r="P496" s="52" t="str">
        <f>IF($A496="","",CHOOSE(Calc!$S$2,N(L496),N(M496),N(N496),N(O496)))</f>
        <v/>
      </c>
      <c r="Q496" s="53" t="str">
        <f>IF(OR($A496="",N(G496)=0,N(I496)=0),"",N(G496)/N(I496)*1000)</f>
        <v/>
      </c>
      <c r="R496" s="53" t="str">
        <f>IF(OR($A496="",N(G496)=0,N(J496)=0),"",N(G496)/N(J496))</f>
        <v/>
      </c>
      <c r="S496" s="53" t="str">
        <f>IF(OR($A496="",N(G496)=0,N(P496)=0),"",N(G496)/P496)</f>
        <v/>
      </c>
      <c r="T496" s="54" t="str">
        <f>IF(AND($A496="",COUNTA(B496:O496)=0),"",IF($A496="","Add the creator",IF(COUNTA(G496:O496)&gt;COUNT(G496:O496),"A number is saved as text",IF(B496="","Add the platform",IF(N(G496)=0,"Add the cost",IF(N(I496)=0,"Add impressions",IF(N(H496)&gt;N(I496),"Reach is above impressions","✓")))))))</f>
        <v/>
      </c>
    </row>
    <row r="497" spans="1:20" ht="20.100000000000001" customHeight="1">
      <c r="A497" s="49"/>
      <c r="B497" s="49"/>
      <c r="C497" s="49"/>
      <c r="D497" s="49"/>
      <c r="E497" s="50"/>
      <c r="F497" s="49"/>
      <c r="G497" s="51"/>
      <c r="H497" s="51"/>
      <c r="I497" s="51"/>
      <c r="J497" s="51"/>
      <c r="K497" s="51"/>
      <c r="L497" s="51"/>
      <c r="M497" s="51"/>
      <c r="N497" s="51"/>
      <c r="O497" s="51"/>
      <c r="P497" s="52" t="str">
        <f>IF($A497="","",CHOOSE(Calc!$S$2,N(L497),N(M497),N(N497),N(O497)))</f>
        <v/>
      </c>
      <c r="Q497" s="53" t="str">
        <f>IF(OR($A497="",N(G497)=0,N(I497)=0),"",N(G497)/N(I497)*1000)</f>
        <v/>
      </c>
      <c r="R497" s="53" t="str">
        <f>IF(OR($A497="",N(G497)=0,N(J497)=0),"",N(G497)/N(J497))</f>
        <v/>
      </c>
      <c r="S497" s="53" t="str">
        <f>IF(OR($A497="",N(G497)=0,N(P497)=0),"",N(G497)/P497)</f>
        <v/>
      </c>
      <c r="T497" s="54" t="str">
        <f>IF(AND($A497="",COUNTA(B497:O497)=0),"",IF($A497="","Add the creator",IF(COUNTA(G497:O497)&gt;COUNT(G497:O497),"A number is saved as text",IF(B497="","Add the platform",IF(N(G497)=0,"Add the cost",IF(N(I497)=0,"Add impressions",IF(N(H497)&gt;N(I497),"Reach is above impressions","✓")))))))</f>
        <v/>
      </c>
    </row>
    <row r="498" spans="1:20" ht="20.100000000000001" customHeight="1">
      <c r="A498" s="49"/>
      <c r="B498" s="49"/>
      <c r="C498" s="49"/>
      <c r="D498" s="49"/>
      <c r="E498" s="50"/>
      <c r="F498" s="49"/>
      <c r="G498" s="51"/>
      <c r="H498" s="51"/>
      <c r="I498" s="51"/>
      <c r="J498" s="51"/>
      <c r="K498" s="51"/>
      <c r="L498" s="51"/>
      <c r="M498" s="51"/>
      <c r="N498" s="51"/>
      <c r="O498" s="51"/>
      <c r="P498" s="52" t="str">
        <f>IF($A498="","",CHOOSE(Calc!$S$2,N(L498),N(M498),N(N498),N(O498)))</f>
        <v/>
      </c>
      <c r="Q498" s="53" t="str">
        <f>IF(OR($A498="",N(G498)=0,N(I498)=0),"",N(G498)/N(I498)*1000)</f>
        <v/>
      </c>
      <c r="R498" s="53" t="str">
        <f>IF(OR($A498="",N(G498)=0,N(J498)=0),"",N(G498)/N(J498))</f>
        <v/>
      </c>
      <c r="S498" s="53" t="str">
        <f>IF(OR($A498="",N(G498)=0,N(P498)=0),"",N(G498)/P498)</f>
        <v/>
      </c>
      <c r="T498" s="54" t="str">
        <f>IF(AND($A498="",COUNTA(B498:O498)=0),"",IF($A498="","Add the creator",IF(COUNTA(G498:O498)&gt;COUNT(G498:O498),"A number is saved as text",IF(B498="","Add the platform",IF(N(G498)=0,"Add the cost",IF(N(I498)=0,"Add impressions",IF(N(H498)&gt;N(I498),"Reach is above impressions","✓")))))))</f>
        <v/>
      </c>
    </row>
    <row r="499" spans="1:20" ht="20.100000000000001" customHeight="1">
      <c r="A499" s="49"/>
      <c r="B499" s="49"/>
      <c r="C499" s="49"/>
      <c r="D499" s="49"/>
      <c r="E499" s="50"/>
      <c r="F499" s="49"/>
      <c r="G499" s="51"/>
      <c r="H499" s="51"/>
      <c r="I499" s="51"/>
      <c r="J499" s="51"/>
      <c r="K499" s="51"/>
      <c r="L499" s="51"/>
      <c r="M499" s="51"/>
      <c r="N499" s="51"/>
      <c r="O499" s="51"/>
      <c r="P499" s="52" t="str">
        <f>IF($A499="","",CHOOSE(Calc!$S$2,N(L499),N(M499),N(N499),N(O499)))</f>
        <v/>
      </c>
      <c r="Q499" s="53" t="str">
        <f>IF(OR($A499="",N(G499)=0,N(I499)=0),"",N(G499)/N(I499)*1000)</f>
        <v/>
      </c>
      <c r="R499" s="53" t="str">
        <f>IF(OR($A499="",N(G499)=0,N(J499)=0),"",N(G499)/N(J499))</f>
        <v/>
      </c>
      <c r="S499" s="53" t="str">
        <f>IF(OR($A499="",N(G499)=0,N(P499)=0),"",N(G499)/P499)</f>
        <v/>
      </c>
      <c r="T499" s="54" t="str">
        <f>IF(AND($A499="",COUNTA(B499:O499)=0),"",IF($A499="","Add the creator",IF(COUNTA(G499:O499)&gt;COUNT(G499:O499),"A number is saved as text",IF(B499="","Add the platform",IF(N(G499)=0,"Add the cost",IF(N(I499)=0,"Add impressions",IF(N(H499)&gt;N(I499),"Reach is above impressions","✓")))))))</f>
        <v/>
      </c>
    </row>
    <row r="500" spans="1:20" ht="20.100000000000001" customHeight="1">
      <c r="A500" s="49"/>
      <c r="B500" s="49"/>
      <c r="C500" s="49"/>
      <c r="D500" s="49"/>
      <c r="E500" s="50"/>
      <c r="F500" s="49"/>
      <c r="G500" s="51"/>
      <c r="H500" s="51"/>
      <c r="I500" s="51"/>
      <c r="J500" s="51"/>
      <c r="K500" s="51"/>
      <c r="L500" s="51"/>
      <c r="M500" s="51"/>
      <c r="N500" s="51"/>
      <c r="O500" s="51"/>
      <c r="P500" s="52" t="str">
        <f>IF($A500="","",CHOOSE(Calc!$S$2,N(L500),N(M500),N(N500),N(O500)))</f>
        <v/>
      </c>
      <c r="Q500" s="53" t="str">
        <f>IF(OR($A500="",N(G500)=0,N(I500)=0),"",N(G500)/N(I500)*1000)</f>
        <v/>
      </c>
      <c r="R500" s="53" t="str">
        <f>IF(OR($A500="",N(G500)=0,N(J500)=0),"",N(G500)/N(J500))</f>
        <v/>
      </c>
      <c r="S500" s="53" t="str">
        <f>IF(OR($A500="",N(G500)=0,N(P500)=0),"",N(G500)/P500)</f>
        <v/>
      </c>
      <c r="T500" s="54" t="str">
        <f>IF(AND($A500="",COUNTA(B500:O500)=0),"",IF($A500="","Add the creator",IF(COUNTA(G500:O500)&gt;COUNT(G500:O500),"A number is saved as text",IF(B500="","Add the platform",IF(N(G500)=0,"Add the cost",IF(N(I500)=0,"Add impressions",IF(N(H500)&gt;N(I500),"Reach is above impressions","✓")))))))</f>
        <v/>
      </c>
    </row>
    <row r="501" spans="1:20" ht="20.100000000000001" customHeight="1">
      <c r="A501" s="49"/>
      <c r="B501" s="49"/>
      <c r="C501" s="49"/>
      <c r="D501" s="49"/>
      <c r="E501" s="50"/>
      <c r="F501" s="49"/>
      <c r="G501" s="51"/>
      <c r="H501" s="51"/>
      <c r="I501" s="51"/>
      <c r="J501" s="51"/>
      <c r="K501" s="51"/>
      <c r="L501" s="51"/>
      <c r="M501" s="51"/>
      <c r="N501" s="51"/>
      <c r="O501" s="51"/>
      <c r="P501" s="52" t="str">
        <f>IF($A501="","",CHOOSE(Calc!$S$2,N(L501),N(M501),N(N501),N(O501)))</f>
        <v/>
      </c>
      <c r="Q501" s="53" t="str">
        <f>IF(OR($A501="",N(G501)=0,N(I501)=0),"",N(G501)/N(I501)*1000)</f>
        <v/>
      </c>
      <c r="R501" s="53" t="str">
        <f>IF(OR($A501="",N(G501)=0,N(J501)=0),"",N(G501)/N(J501))</f>
        <v/>
      </c>
      <c r="S501" s="53" t="str">
        <f>IF(OR($A501="",N(G501)=0,N(P501)=0),"",N(G501)/P501)</f>
        <v/>
      </c>
      <c r="T501" s="54" t="str">
        <f>IF(AND($A501="",COUNTA(B501:O501)=0),"",IF($A501="","Add the creator",IF(COUNTA(G501:O501)&gt;COUNT(G501:O501),"A number is saved as text",IF(B501="","Add the platform",IF(N(G501)=0,"Add the cost",IF(N(I501)=0,"Add impressions",IF(N(H501)&gt;N(I501),"Reach is above impressions","✓")))))))</f>
        <v/>
      </c>
    </row>
    <row r="502" spans="1:20" ht="20.100000000000001" customHeight="1">
      <c r="A502" s="49"/>
      <c r="B502" s="49"/>
      <c r="C502" s="49"/>
      <c r="D502" s="49"/>
      <c r="E502" s="50"/>
      <c r="F502" s="49"/>
      <c r="G502" s="51"/>
      <c r="H502" s="51"/>
      <c r="I502" s="51"/>
      <c r="J502" s="51"/>
      <c r="K502" s="51"/>
      <c r="L502" s="51"/>
      <c r="M502" s="51"/>
      <c r="N502" s="51"/>
      <c r="O502" s="51"/>
      <c r="P502" s="52" t="str">
        <f>IF($A502="","",CHOOSE(Calc!$S$2,N(L502),N(M502),N(N502),N(O502)))</f>
        <v/>
      </c>
      <c r="Q502" s="53" t="str">
        <f>IF(OR($A502="",N(G502)=0,N(I502)=0),"",N(G502)/N(I502)*1000)</f>
        <v/>
      </c>
      <c r="R502" s="53" t="str">
        <f>IF(OR($A502="",N(G502)=0,N(J502)=0),"",N(G502)/N(J502))</f>
        <v/>
      </c>
      <c r="S502" s="53" t="str">
        <f>IF(OR($A502="",N(G502)=0,N(P502)=0),"",N(G502)/P502)</f>
        <v/>
      </c>
      <c r="T502" s="54" t="str">
        <f>IF(AND($A502="",COUNTA(B502:O502)=0),"",IF($A502="","Add the creator",IF(COUNTA(G502:O502)&gt;COUNT(G502:O502),"A number is saved as text",IF(B502="","Add the platform",IF(N(G502)=0,"Add the cost",IF(N(I502)=0,"Add impressions",IF(N(H502)&gt;N(I502),"Reach is above impressions","✓")))))))</f>
        <v/>
      </c>
    </row>
    <row r="503" spans="1:20" ht="20.100000000000001" customHeight="1">
      <c r="A503" s="49"/>
      <c r="B503" s="49"/>
      <c r="C503" s="49"/>
      <c r="D503" s="49"/>
      <c r="E503" s="50"/>
      <c r="F503" s="49"/>
      <c r="G503" s="51"/>
      <c r="H503" s="51"/>
      <c r="I503" s="51"/>
      <c r="J503" s="51"/>
      <c r="K503" s="51"/>
      <c r="L503" s="51"/>
      <c r="M503" s="51"/>
      <c r="N503" s="51"/>
      <c r="O503" s="51"/>
      <c r="P503" s="52" t="str">
        <f>IF($A503="","",CHOOSE(Calc!$S$2,N(L503),N(M503),N(N503),N(O503)))</f>
        <v/>
      </c>
      <c r="Q503" s="53" t="str">
        <f>IF(OR($A503="",N(G503)=0,N(I503)=0),"",N(G503)/N(I503)*1000)</f>
        <v/>
      </c>
      <c r="R503" s="53" t="str">
        <f>IF(OR($A503="",N(G503)=0,N(J503)=0),"",N(G503)/N(J503))</f>
        <v/>
      </c>
      <c r="S503" s="53" t="str">
        <f>IF(OR($A503="",N(G503)=0,N(P503)=0),"",N(G503)/P503)</f>
        <v/>
      </c>
      <c r="T503" s="54" t="str">
        <f>IF(AND($A503="",COUNTA(B503:O503)=0),"",IF($A503="","Add the creator",IF(COUNTA(G503:O503)&gt;COUNT(G503:O503),"A number is saved as text",IF(B503="","Add the platform",IF(N(G503)=0,"Add the cost",IF(N(I503)=0,"Add impressions",IF(N(H503)&gt;N(I503),"Reach is above impressions","✓")))))))</f>
        <v/>
      </c>
    </row>
    <row r="504" spans="1:20" ht="20.100000000000001" customHeight="1">
      <c r="A504" s="49"/>
      <c r="B504" s="49"/>
      <c r="C504" s="49"/>
      <c r="D504" s="49"/>
      <c r="E504" s="50"/>
      <c r="F504" s="49"/>
      <c r="G504" s="51"/>
      <c r="H504" s="51"/>
      <c r="I504" s="51"/>
      <c r="J504" s="51"/>
      <c r="K504" s="51"/>
      <c r="L504" s="51"/>
      <c r="M504" s="51"/>
      <c r="N504" s="51"/>
      <c r="O504" s="51"/>
      <c r="P504" s="52" t="str">
        <f>IF($A504="","",CHOOSE(Calc!$S$2,N(L504),N(M504),N(N504),N(O504)))</f>
        <v/>
      </c>
      <c r="Q504" s="53" t="str">
        <f>IF(OR($A504="",N(G504)=0,N(I504)=0),"",N(G504)/N(I504)*1000)</f>
        <v/>
      </c>
      <c r="R504" s="53" t="str">
        <f>IF(OR($A504="",N(G504)=0,N(J504)=0),"",N(G504)/N(J504))</f>
        <v/>
      </c>
      <c r="S504" s="53" t="str">
        <f>IF(OR($A504="",N(G504)=0,N(P504)=0),"",N(G504)/P504)</f>
        <v/>
      </c>
      <c r="T504" s="54" t="str">
        <f>IF(AND($A504="",COUNTA(B504:O504)=0),"",IF($A504="","Add the creator",IF(COUNTA(G504:O504)&gt;COUNT(G504:O504),"A number is saved as text",IF(B504="","Add the platform",IF(N(G504)=0,"Add the cost",IF(N(I504)=0,"Add impressions",IF(N(H504)&gt;N(I504),"Reach is above impressions","✓")))))))</f>
        <v/>
      </c>
    </row>
    <row r="505" spans="1:20" ht="20.100000000000001" customHeight="1">
      <c r="A505" s="49"/>
      <c r="B505" s="49"/>
      <c r="C505" s="49"/>
      <c r="D505" s="49"/>
      <c r="E505" s="50"/>
      <c r="F505" s="49"/>
      <c r="G505" s="51"/>
      <c r="H505" s="51"/>
      <c r="I505" s="51"/>
      <c r="J505" s="51"/>
      <c r="K505" s="51"/>
      <c r="L505" s="51"/>
      <c r="M505" s="51"/>
      <c r="N505" s="51"/>
      <c r="O505" s="51"/>
      <c r="P505" s="52" t="str">
        <f>IF($A505="","",CHOOSE(Calc!$S$2,N(L505),N(M505),N(N505),N(O505)))</f>
        <v/>
      </c>
      <c r="Q505" s="53" t="str">
        <f>IF(OR($A505="",N(G505)=0,N(I505)=0),"",N(G505)/N(I505)*1000)</f>
        <v/>
      </c>
      <c r="R505" s="53" t="str">
        <f>IF(OR($A505="",N(G505)=0,N(J505)=0),"",N(G505)/N(J505))</f>
        <v/>
      </c>
      <c r="S505" s="53" t="str">
        <f>IF(OR($A505="",N(G505)=0,N(P505)=0),"",N(G505)/P505)</f>
        <v/>
      </c>
      <c r="T505" s="54" t="str">
        <f>IF(AND($A505="",COUNTA(B505:O505)=0),"",IF($A505="","Add the creator",IF(COUNTA(G505:O505)&gt;COUNT(G505:O505),"A number is saved as text",IF(B505="","Add the platform",IF(N(G505)=0,"Add the cost",IF(N(I505)=0,"Add impressions",IF(N(H505)&gt;N(I505),"Reach is above impressions","✓")))))))</f>
        <v/>
      </c>
    </row>
    <row r="506" spans="1:20" ht="20.100000000000001" customHeight="1">
      <c r="A506" s="49"/>
      <c r="B506" s="49"/>
      <c r="C506" s="49"/>
      <c r="D506" s="49"/>
      <c r="E506" s="50"/>
      <c r="F506" s="49"/>
      <c r="G506" s="51"/>
      <c r="H506" s="51"/>
      <c r="I506" s="51"/>
      <c r="J506" s="51"/>
      <c r="K506" s="51"/>
      <c r="L506" s="51"/>
      <c r="M506" s="51"/>
      <c r="N506" s="51"/>
      <c r="O506" s="51"/>
      <c r="P506" s="52" t="str">
        <f>IF($A506="","",CHOOSE(Calc!$S$2,N(L506),N(M506),N(N506),N(O506)))</f>
        <v/>
      </c>
      <c r="Q506" s="53" t="str">
        <f>IF(OR($A506="",N(G506)=0,N(I506)=0),"",N(G506)/N(I506)*1000)</f>
        <v/>
      </c>
      <c r="R506" s="53" t="str">
        <f>IF(OR($A506="",N(G506)=0,N(J506)=0),"",N(G506)/N(J506))</f>
        <v/>
      </c>
      <c r="S506" s="53" t="str">
        <f>IF(OR($A506="",N(G506)=0,N(P506)=0),"",N(G506)/P506)</f>
        <v/>
      </c>
      <c r="T506" s="54" t="str">
        <f>IF(AND($A506="",COUNTA(B506:O506)=0),"",IF($A506="","Add the creator",IF(COUNTA(G506:O506)&gt;COUNT(G506:O506),"A number is saved as text",IF(B506="","Add the platform",IF(N(G506)=0,"Add the cost",IF(N(I506)=0,"Add impressions",IF(N(H506)&gt;N(I506),"Reach is above impressions","✓")))))))</f>
        <v/>
      </c>
    </row>
    <row r="507" spans="1:20" ht="20.100000000000001" customHeight="1">
      <c r="A507" s="49"/>
      <c r="B507" s="49"/>
      <c r="C507" s="49"/>
      <c r="D507" s="49"/>
      <c r="E507" s="50"/>
      <c r="F507" s="49"/>
      <c r="G507" s="51"/>
      <c r="H507" s="51"/>
      <c r="I507" s="51"/>
      <c r="J507" s="51"/>
      <c r="K507" s="51"/>
      <c r="L507" s="51"/>
      <c r="M507" s="51"/>
      <c r="N507" s="51"/>
      <c r="O507" s="51"/>
      <c r="P507" s="52" t="str">
        <f>IF($A507="","",CHOOSE(Calc!$S$2,N(L507),N(M507),N(N507),N(O507)))</f>
        <v/>
      </c>
      <c r="Q507" s="53" t="str">
        <f>IF(OR($A507="",N(G507)=0,N(I507)=0),"",N(G507)/N(I507)*1000)</f>
        <v/>
      </c>
      <c r="R507" s="53" t="str">
        <f>IF(OR($A507="",N(G507)=0,N(J507)=0),"",N(G507)/N(J507))</f>
        <v/>
      </c>
      <c r="S507" s="53" t="str">
        <f>IF(OR($A507="",N(G507)=0,N(P507)=0),"",N(G507)/P507)</f>
        <v/>
      </c>
      <c r="T507" s="54" t="str">
        <f>IF(AND($A507="",COUNTA(B507:O507)=0),"",IF($A507="","Add the creator",IF(COUNTA(G507:O507)&gt;COUNT(G507:O507),"A number is saved as text",IF(B507="","Add the platform",IF(N(G507)=0,"Add the cost",IF(N(I507)=0,"Add impressions",IF(N(H507)&gt;N(I507),"Reach is above impressions","✓")))))))</f>
        <v/>
      </c>
    </row>
    <row r="509" spans="1:20">
      <c r="A509" s="15" t="s">
        <v>47</v>
      </c>
    </row>
  </sheetData>
  <autoFilter ref="A7:T507" xr:uid="{00000000-0009-0000-0000-000002000000}"/>
  <mergeCells count="2">
    <mergeCell ref="P6:T6"/>
    <mergeCell ref="A6:O6"/>
  </mergeCells>
  <conditionalFormatting sqref="T5">
    <cfRule type="expression" dxfId="8" priority="1">
      <formula>AND($T$5&lt;&gt;"",LEFT($T$5,1)&lt;&gt;"✓")</formula>
    </cfRule>
  </conditionalFormatting>
  <conditionalFormatting sqref="T8:T507">
    <cfRule type="expression" dxfId="7" priority="2">
      <formula>AND($T8&lt;&gt;"",$T8&lt;&gt;"✓")</formula>
    </cfRule>
  </conditionalFormatting>
  <dataValidations count="15">
    <dataValidation allowBlank="1" showInputMessage="1" promptTitle="Creator" prompt="Name or @handle. Write it the same way on every row, so this creator's posts add up." sqref="A8:A507" xr:uid="{00000000-0002-0000-0200-000000000000}"/>
    <dataValidation type="list" errorStyle="warning" allowBlank="1" showInputMessage="1" showErrorMessage="1" errorTitle="Platform" error="This platform will be counted as Other. Keep it?" promptTitle="Platform" prompt="Instagram, TikTok, YouTube or Other. Anything else counts as Other." sqref="B8:B507" xr:uid="{00000000-0002-0000-0200-000001000000}">
      <formula1>"Instagram,TikTok,YouTube,Other"</formula1>
    </dataValidation>
    <dataValidation type="list" errorStyle="warning" allowBlank="1" showInputMessage="1" showErrorMessage="1" errorTitle="Format" error="This format will be counted as Other. Keep it?" promptTitle="Format" prompt="Post, Reel, Story, Video or Other." sqref="C8:C507" xr:uid="{00000000-0002-0000-0200-000002000000}">
      <formula1>"Post,Reel,Story,Video,Other"</formula1>
    </dataValidation>
    <dataValidation allowBlank="1" showInputMessage="1" promptTitle="Market" prompt="Country code or name, for example DE." sqref="D8:D507" xr:uid="{00000000-0002-0000-0200-000003000000}"/>
    <dataValidation type="date" errorStyle="warning" operator="greaterThan" allowBlank="1" showInputMessage="1" showErrorMessage="1" errorTitle="Post date" error="This doesn't look like a date. Type it like 2 Sep 2026." promptTitle="Post date" prompt="The day the post went live, for example 2 Sep 2026." sqref="E8:E507" xr:uid="{00000000-0002-0000-0200-000004000000}">
      <formula1>36526</formula1>
    </dataValidation>
    <dataValidation allowBlank="1" showInputMessage="1" promptTitle="Post link" prompt="Paste the post's URL, so the client can open it." sqref="F8:F507" xr:uid="{00000000-0002-0000-0200-000005000000}"/>
    <dataValidation type="decimal" errorStyle="warning" operator="greaterThanOrEqual" allowBlank="1" showInputMessage="1" showErrorMessage="1" errorTitle="Cost" error="Type a number without the currency sign, for example 1800." promptTitle="Cost" prompt="What this post cost: fee plus product and extras, in the currency set on the Summary tab." sqref="G8:G507" xr:uid="{00000000-0002-0000-0200-000006000000}">
      <formula1>0</formula1>
    </dataValidation>
    <dataValidation type="decimal" errorStyle="warning" operator="greaterThanOrEqual" allowBlank="1" showInputMessage="1" showErrorMessage="1" errorTitle="Reach" error="Type a number without the currency sign, for example 1800." promptTitle="Reach" prompt="Unique accounts that saw the post." sqref="H8:H507" xr:uid="{00000000-0002-0000-0200-000007000000}">
      <formula1>0</formula1>
    </dataValidation>
    <dataValidation type="decimal" errorStyle="warning" operator="greaterThanOrEqual" allowBlank="1" showInputMessage="1" showErrorMessage="1" errorTitle="Impressions" error="Type a number without the currency sign, for example 1800." promptTitle="Impressions" prompt="Times the post was shown (views, for video). CPM uses it." sqref="I8:I507" xr:uid="{00000000-0002-0000-0200-000008000000}">
      <formula1>0</formula1>
    </dataValidation>
    <dataValidation type="decimal" errorStyle="warning" operator="greaterThanOrEqual" allowBlank="1" showInputMessage="1" showErrorMessage="1" errorTitle="Engagement" error="Type a number without the currency sign, for example 1800." promptTitle="Engagement" prompt="Likes, comments, shares and saves added up, or the platform's engagement total." sqref="J8:J507" xr:uid="{00000000-0002-0000-0200-000009000000}">
      <formula1>0</formula1>
    </dataValidation>
    <dataValidation type="decimal" errorStyle="warning" operator="greaterThanOrEqual" allowBlank="1" showInputMessage="1" showErrorMessage="1" errorTitle="Saves" error="Type a number without the currency sign, for example 1800." promptTitle="Saves" prompt="Saves of the post." sqref="K8:K507" xr:uid="{00000000-0002-0000-0200-00000A000000}">
      <formula1>0</formula1>
    </dataValidation>
    <dataValidation type="decimal" errorStyle="warning" operator="greaterThanOrEqual" allowBlank="1" showInputMessage="1" showErrorMessage="1" errorTitle="Visits" error="Type a number without the currency sign, for example 1800." promptTitle="Visits" prompt="Visits to your site from this post, for example from its UTM link." sqref="L8:L507" xr:uid="{00000000-0002-0000-0200-00000B000000}">
      <formula1>0</formula1>
    </dataValidation>
    <dataValidation type="decimal" errorStyle="warning" operator="greaterThanOrEqual" allowBlank="1" showInputMessage="1" showErrorMessage="1" errorTitle="Code uses" error="Type a number without the currency sign, for example 1800." promptTitle="Code uses" prompt="Uses of the creator's discount code." sqref="M8:M507" xr:uid="{00000000-0002-0000-0200-00000C000000}">
      <formula1>0</formula1>
    </dataValidation>
    <dataValidation type="decimal" errorStyle="warning" operator="greaterThanOrEqual" allowBlank="1" showInputMessage="1" showErrorMessage="1" errorTitle="Signups" error="Type a number without the currency sign, for example 1800." promptTitle="Signups" prompt="Signups you can connect to this post." sqref="N8:N507" xr:uid="{00000000-0002-0000-0200-00000D000000}">
      <formula1>0</formula1>
    </dataValidation>
    <dataValidation type="decimal" errorStyle="warning" operator="greaterThanOrEqual" allowBlank="1" showInputMessage="1" showErrorMessage="1" errorTitle="Sales" error="Type a number without the currency sign, for example 1800." promptTitle="Sales" prompt="Sales you can connect to this post." sqref="O8:O507" xr:uid="{00000000-0002-0000-0200-00000E000000}">
      <formula1>0</formula1>
    </dataValidation>
  </dataValidations>
  <hyperlinks>
    <hyperlink ref="A509" r:id="rId1" xr:uid="{00000000-0004-0000-0200-000000000000}"/>
  </hyperlinks>
  <pageMargins left="0.75" right="0.75" top="1" bottom="1" header="0.5" footer="0.5"/>
  <pageSetup paperSize="9" fitToHeight="0"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DB5F7"/>
    <pageSetUpPr fitToPage="1"/>
  </sheetPr>
  <dimension ref="A1:N196"/>
  <sheetViews>
    <sheetView showGridLines="0" workbookViewId="0"/>
  </sheetViews>
  <sheetFormatPr defaultRowHeight="15"/>
  <cols>
    <col min="1" max="1" width="2.42578125" customWidth="1"/>
    <col min="2" max="2" width="6" customWidth="1"/>
    <col min="3" max="3" width="22" customWidth="1"/>
    <col min="4" max="4" width="8" customWidth="1"/>
    <col min="5" max="6" width="12" customWidth="1"/>
    <col min="7" max="8" width="13" customWidth="1"/>
    <col min="9" max="10" width="11" customWidth="1"/>
    <col min="11" max="12" width="14" customWidth="1"/>
    <col min="13" max="13" width="18" customWidth="1"/>
    <col min="14" max="14" width="2.42578125" customWidth="1"/>
  </cols>
  <sheetData>
    <row r="1" spans="1:14" ht="8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2.1" customHeight="1">
      <c r="A2" s="1"/>
      <c r="B2" s="2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1.95" customHeight="1">
      <c r="A3" s="1"/>
      <c r="B3" s="3" t="s">
        <v>100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2" customHeight="1"/>
    <row r="5" spans="1:14" ht="26.1" customHeight="1">
      <c r="B5" s="4" t="s">
        <v>101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4" ht="24" customHeight="1">
      <c r="B6" s="93" t="s">
        <v>93</v>
      </c>
      <c r="C6" s="110"/>
      <c r="D6" s="94" t="str">
        <f>IFERROR(INDEX($C$45:$C$194,MATCH(1,$B$45:$B$194,0)),"–")</f>
        <v>–</v>
      </c>
      <c r="E6" s="110"/>
      <c r="F6" s="110"/>
      <c r="G6" s="110"/>
      <c r="H6" s="110"/>
      <c r="I6" s="110"/>
      <c r="J6" s="110"/>
      <c r="K6" s="110"/>
      <c r="L6" s="55" t="str">
        <f>IFERROR(INDEX($L$45:$L$194,MATCH(1,$B$45:$B$194,0)),"")</f>
        <v/>
      </c>
      <c r="M6" s="56" t="str">
        <f>IF(L6="","",Currency&amp;" per "&amp;Calc!$S$3)</f>
        <v/>
      </c>
    </row>
    <row r="7" spans="1:14" ht="24" customHeight="1">
      <c r="B7" s="93" t="s">
        <v>94</v>
      </c>
      <c r="C7" s="110"/>
      <c r="D7" s="94" t="str">
        <f>IFERROR(INDEX($C$14:$C$17,MATCH(1,$B$14:$B$17,0)),"–")</f>
        <v>–</v>
      </c>
      <c r="E7" s="110"/>
      <c r="F7" s="110"/>
      <c r="G7" s="110"/>
      <c r="H7" s="110"/>
      <c r="I7" s="110"/>
      <c r="J7" s="110"/>
      <c r="K7" s="110"/>
      <c r="L7" s="55" t="str">
        <f>IFERROR(INDEX($L$14:$L$17,MATCH(1,$B$14:$B$17,0)),"")</f>
        <v/>
      </c>
      <c r="M7" s="56" t="str">
        <f>IF(L7="","",Currency&amp;" per "&amp;Calc!$S$3)</f>
        <v/>
      </c>
    </row>
    <row r="8" spans="1:14" ht="24" customHeight="1">
      <c r="B8" s="93" t="s">
        <v>95</v>
      </c>
      <c r="C8" s="110"/>
      <c r="D8" s="94" t="str">
        <f>IFERROR(INDEX($C$22:$C$26,MATCH(1,$B$22:$B$26,0)),"–")</f>
        <v>–</v>
      </c>
      <c r="E8" s="110"/>
      <c r="F8" s="110"/>
      <c r="G8" s="110"/>
      <c r="H8" s="110"/>
      <c r="I8" s="110"/>
      <c r="J8" s="110"/>
      <c r="K8" s="110"/>
      <c r="L8" s="55" t="str">
        <f>IFERROR(INDEX($L$22:$L$26,MATCH(1,$B$22:$B$26,0)),"")</f>
        <v/>
      </c>
      <c r="M8" s="56" t="str">
        <f>IF(L8="","",Currency&amp;" per "&amp;Calc!$S$3)</f>
        <v/>
      </c>
    </row>
    <row r="9" spans="1:14" ht="24" customHeight="1">
      <c r="B9" s="93" t="s">
        <v>96</v>
      </c>
      <c r="C9" s="110"/>
      <c r="D9" s="94" t="str">
        <f>IFERROR(INDEX($C$31:$C$40,MATCH(1,$B$31:$B$40,0)),"–")</f>
        <v>–</v>
      </c>
      <c r="E9" s="110"/>
      <c r="F9" s="110"/>
      <c r="G9" s="110"/>
      <c r="H9" s="110"/>
      <c r="I9" s="110"/>
      <c r="J9" s="110"/>
      <c r="K9" s="110"/>
      <c r="L9" s="55" t="str">
        <f>IFERROR(INDEX($L$31:$L$40,MATCH(1,$B$31:$B$40,0)),"")</f>
        <v/>
      </c>
      <c r="M9" s="56" t="str">
        <f>IF(L9="","",Currency&amp;" per "&amp;Calc!$S$3)</f>
        <v/>
      </c>
    </row>
    <row r="10" spans="1:14" ht="8.1" customHeight="1"/>
    <row r="12" spans="1:14" ht="26.1" customHeight="1">
      <c r="B12" s="4" t="s">
        <v>102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4" ht="30" customHeight="1">
      <c r="B13" s="111" t="s">
        <v>103</v>
      </c>
      <c r="C13" s="112" t="s">
        <v>94</v>
      </c>
      <c r="D13" s="113" t="s">
        <v>104</v>
      </c>
      <c r="E13" s="113" t="str">
        <f>"Cost ("&amp;Currency&amp;")"</f>
        <v>Cost (€)</v>
      </c>
      <c r="F13" s="113" t="s">
        <v>73</v>
      </c>
      <c r="G13" s="113" t="s">
        <v>74</v>
      </c>
      <c r="H13" s="113" t="s">
        <v>75</v>
      </c>
      <c r="I13" s="113" t="str">
        <f>ResultType</f>
        <v>Sales</v>
      </c>
      <c r="J13" s="113" t="str">
        <f>"CPM ("&amp;Currency&amp;")"</f>
        <v>CPM (€)</v>
      </c>
      <c r="K13" s="113" t="str">
        <f>"Cost per engagement ("&amp;Currency&amp;")"</f>
        <v>Cost per engagement (€)</v>
      </c>
      <c r="L13" s="114" t="str">
        <f>"Cost per result ("&amp;Currency&amp;")"</f>
        <v>Cost per result (€)</v>
      </c>
      <c r="M13" s="115"/>
    </row>
    <row r="14" spans="1:14" ht="20.100000000000001" customHeight="1">
      <c r="B14" s="57" t="str">
        <f>IF(L14="","",RANK(L14,$L$14:$L$17,1))</f>
        <v/>
      </c>
      <c r="C14" s="58" t="s">
        <v>105</v>
      </c>
      <c r="D14" s="59">
        <f>COUNTIFS(P_Used,1,P_Platform,$C14)</f>
        <v>0</v>
      </c>
      <c r="E14" s="59">
        <f>SUMIFS(P_Cost,P_Used,1,P_Platform,$C14)</f>
        <v>0</v>
      </c>
      <c r="F14" s="59">
        <f>SUMIFS(P_Reach,P_Used,1,P_Platform,$C14)</f>
        <v>0</v>
      </c>
      <c r="G14" s="59">
        <f>SUMIFS(P_Impr,P_Used,1,P_Platform,$C14)</f>
        <v>0</v>
      </c>
      <c r="H14" s="59">
        <f>SUMIFS(P_Eng,P_Used,1,P_Platform,$C14)</f>
        <v>0</v>
      </c>
      <c r="I14" s="59">
        <f>SUMIFS(P_Result,P_Used,1,P_Platform,$C14)</f>
        <v>0</v>
      </c>
      <c r="J14" s="60" t="str">
        <f>IF(OR(N(E14)=0,N(G14)=0),"",E14/G14*1000)</f>
        <v/>
      </c>
      <c r="K14" s="60" t="str">
        <f>IF(OR(N(E14)=0,N(H14)=0),"",E14/H14)</f>
        <v/>
      </c>
      <c r="L14" s="60" t="str">
        <f>IF(OR(N(E14)=0,N(I14)=0),"",E14/I14)</f>
        <v/>
      </c>
      <c r="M14" s="61" t="str">
        <f>IF(L14="","",IFERROR(REPT("█",MAX(1,ROUND(L14/MAX($L$14:$L$17)*12,0))),""))</f>
        <v/>
      </c>
    </row>
    <row r="15" spans="1:14" ht="20.100000000000001" customHeight="1">
      <c r="B15" s="57" t="str">
        <f>IF(L15="","",RANK(L15,$L$14:$L$17,1))</f>
        <v/>
      </c>
      <c r="C15" s="58" t="s">
        <v>106</v>
      </c>
      <c r="D15" s="59">
        <f>COUNTIFS(P_Used,1,P_Platform,$C15)</f>
        <v>0</v>
      </c>
      <c r="E15" s="59">
        <f>SUMIFS(P_Cost,P_Used,1,P_Platform,$C15)</f>
        <v>0</v>
      </c>
      <c r="F15" s="59">
        <f>SUMIFS(P_Reach,P_Used,1,P_Platform,$C15)</f>
        <v>0</v>
      </c>
      <c r="G15" s="59">
        <f>SUMIFS(P_Impr,P_Used,1,P_Platform,$C15)</f>
        <v>0</v>
      </c>
      <c r="H15" s="59">
        <f>SUMIFS(P_Eng,P_Used,1,P_Platform,$C15)</f>
        <v>0</v>
      </c>
      <c r="I15" s="59">
        <f>SUMIFS(P_Result,P_Used,1,P_Platform,$C15)</f>
        <v>0</v>
      </c>
      <c r="J15" s="60" t="str">
        <f>IF(OR(N(E15)=0,N(G15)=0),"",E15/G15*1000)</f>
        <v/>
      </c>
      <c r="K15" s="60" t="str">
        <f>IF(OR(N(E15)=0,N(H15)=0),"",E15/H15)</f>
        <v/>
      </c>
      <c r="L15" s="60" t="str">
        <f>IF(OR(N(E15)=0,N(I15)=0),"",E15/I15)</f>
        <v/>
      </c>
      <c r="M15" s="61" t="str">
        <f>IF(L15="","",IFERROR(REPT("█",MAX(1,ROUND(L15/MAX($L$14:$L$17)*12,0))),""))</f>
        <v/>
      </c>
    </row>
    <row r="16" spans="1:14" ht="20.100000000000001" customHeight="1">
      <c r="B16" s="57" t="str">
        <f>IF(L16="","",RANK(L16,$L$14:$L$17,1))</f>
        <v/>
      </c>
      <c r="C16" s="58" t="s">
        <v>107</v>
      </c>
      <c r="D16" s="59">
        <f>COUNTIFS(P_Used,1,P_Platform,$C16)</f>
        <v>0</v>
      </c>
      <c r="E16" s="59">
        <f>SUMIFS(P_Cost,P_Used,1,P_Platform,$C16)</f>
        <v>0</v>
      </c>
      <c r="F16" s="59">
        <f>SUMIFS(P_Reach,P_Used,1,P_Platform,$C16)</f>
        <v>0</v>
      </c>
      <c r="G16" s="59">
        <f>SUMIFS(P_Impr,P_Used,1,P_Platform,$C16)</f>
        <v>0</v>
      </c>
      <c r="H16" s="59">
        <f>SUMIFS(P_Eng,P_Used,1,P_Platform,$C16)</f>
        <v>0</v>
      </c>
      <c r="I16" s="59">
        <f>SUMIFS(P_Result,P_Used,1,P_Platform,$C16)</f>
        <v>0</v>
      </c>
      <c r="J16" s="60" t="str">
        <f>IF(OR(N(E16)=0,N(G16)=0),"",E16/G16*1000)</f>
        <v/>
      </c>
      <c r="K16" s="60" t="str">
        <f>IF(OR(N(E16)=0,N(H16)=0),"",E16/H16)</f>
        <v/>
      </c>
      <c r="L16" s="60" t="str">
        <f>IF(OR(N(E16)=0,N(I16)=0),"",E16/I16)</f>
        <v/>
      </c>
      <c r="M16" s="61" t="str">
        <f>IF(L16="","",IFERROR(REPT("█",MAX(1,ROUND(L16/MAX($L$14:$L$17)*12,0))),""))</f>
        <v/>
      </c>
    </row>
    <row r="17" spans="2:13" ht="20.100000000000001" customHeight="1">
      <c r="B17" s="57" t="str">
        <f>IF(L17="","",RANK(L17,$L$14:$L$17,1))</f>
        <v/>
      </c>
      <c r="C17" s="58" t="s">
        <v>108</v>
      </c>
      <c r="D17" s="59">
        <f>D18-SUM(D14:D16)</f>
        <v>0</v>
      </c>
      <c r="E17" s="59">
        <f>E18-SUM(E14:E16)</f>
        <v>0</v>
      </c>
      <c r="F17" s="59">
        <f>F18-SUM(F14:F16)</f>
        <v>0</v>
      </c>
      <c r="G17" s="59">
        <f>G18-SUM(G14:G16)</f>
        <v>0</v>
      </c>
      <c r="H17" s="59">
        <f>H18-SUM(H14:H16)</f>
        <v>0</v>
      </c>
      <c r="I17" s="59">
        <f>I18-SUM(I14:I16)</f>
        <v>0</v>
      </c>
      <c r="J17" s="60" t="str">
        <f>IF(OR(N(E17)=0,N(G17)=0),"",E17/G17*1000)</f>
        <v/>
      </c>
      <c r="K17" s="60" t="str">
        <f>IF(OR(N(E17)=0,N(H17)=0),"",E17/H17)</f>
        <v/>
      </c>
      <c r="L17" s="60" t="str">
        <f>IF(OR(N(E17)=0,N(I17)=0),"",E17/I17)</f>
        <v/>
      </c>
      <c r="M17" s="61" t="str">
        <f>IF(L17="","",IFERROR(REPT("█",MAX(1,ROUND(L17/MAX($L$14:$L$17)*12,0))),""))</f>
        <v/>
      </c>
    </row>
    <row r="18" spans="2:13" ht="20.100000000000001" customHeight="1">
      <c r="B18" s="62"/>
      <c r="C18" s="63" t="s">
        <v>90</v>
      </c>
      <c r="D18" s="64">
        <f>SUM(P_Used)</f>
        <v>0</v>
      </c>
      <c r="E18" s="64">
        <f>SUMIF(P_Used,1,P_Cost)</f>
        <v>0</v>
      </c>
      <c r="F18" s="64">
        <f>SUMIF(P_Used,1,P_Reach)</f>
        <v>0</v>
      </c>
      <c r="G18" s="64">
        <f>SUMIF(P_Used,1,P_Impr)</f>
        <v>0</v>
      </c>
      <c r="H18" s="64">
        <f>SUMIF(P_Used,1,P_Eng)</f>
        <v>0</v>
      </c>
      <c r="I18" s="64">
        <f>SUMIF(P_Used,1,P_Result)</f>
        <v>0</v>
      </c>
      <c r="J18" s="65" t="str">
        <f>IF(OR(N(E18)=0,N(G18)=0),"",E18/G18*1000)</f>
        <v/>
      </c>
      <c r="K18" s="65" t="str">
        <f>IF(OR(N(E18)=0,N(H18)=0),"",E18/H18)</f>
        <v/>
      </c>
      <c r="L18" s="65" t="str">
        <f>IF(OR(N(E18)=0,N(I18)=0),"",E18/I18)</f>
        <v/>
      </c>
      <c r="M18" s="66"/>
    </row>
    <row r="20" spans="2:13" ht="26.1" customHeight="1">
      <c r="B20" s="4" t="s">
        <v>109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 ht="30" customHeight="1">
      <c r="B21" s="111" t="s">
        <v>103</v>
      </c>
      <c r="C21" s="112" t="s">
        <v>95</v>
      </c>
      <c r="D21" s="113" t="s">
        <v>104</v>
      </c>
      <c r="E21" s="113" t="str">
        <f>"Cost ("&amp;Currency&amp;")"</f>
        <v>Cost (€)</v>
      </c>
      <c r="F21" s="113" t="s">
        <v>73</v>
      </c>
      <c r="G21" s="113" t="s">
        <v>74</v>
      </c>
      <c r="H21" s="113" t="s">
        <v>75</v>
      </c>
      <c r="I21" s="113" t="str">
        <f>ResultType</f>
        <v>Sales</v>
      </c>
      <c r="J21" s="113" t="str">
        <f>"CPM ("&amp;Currency&amp;")"</f>
        <v>CPM (€)</v>
      </c>
      <c r="K21" s="113" t="str">
        <f>"Cost per engagement ("&amp;Currency&amp;")"</f>
        <v>Cost per engagement (€)</v>
      </c>
      <c r="L21" s="114" t="str">
        <f>"Cost per result ("&amp;Currency&amp;")"</f>
        <v>Cost per result (€)</v>
      </c>
      <c r="M21" s="115"/>
    </row>
    <row r="22" spans="2:13" ht="20.100000000000001" customHeight="1">
      <c r="B22" s="57" t="str">
        <f>IF(L22="","",RANK(L22,$L$22:$L$26,1))</f>
        <v/>
      </c>
      <c r="C22" s="58" t="s">
        <v>110</v>
      </c>
      <c r="D22" s="59">
        <f>COUNTIFS(P_Used,1,P_Format,$C22)</f>
        <v>0</v>
      </c>
      <c r="E22" s="59">
        <f>SUMIFS(P_Cost,P_Used,1,P_Format,$C22)</f>
        <v>0</v>
      </c>
      <c r="F22" s="59">
        <f>SUMIFS(P_Reach,P_Used,1,P_Format,$C22)</f>
        <v>0</v>
      </c>
      <c r="G22" s="59">
        <f>SUMIFS(P_Impr,P_Used,1,P_Format,$C22)</f>
        <v>0</v>
      </c>
      <c r="H22" s="59">
        <f>SUMIFS(P_Eng,P_Used,1,P_Format,$C22)</f>
        <v>0</v>
      </c>
      <c r="I22" s="59">
        <f>SUMIFS(P_Result,P_Used,1,P_Format,$C22)</f>
        <v>0</v>
      </c>
      <c r="J22" s="60" t="str">
        <f>IF(OR(N(E22)=0,N(G22)=0),"",E22/G22*1000)</f>
        <v/>
      </c>
      <c r="K22" s="60" t="str">
        <f>IF(OR(N(E22)=0,N(H22)=0),"",E22/H22)</f>
        <v/>
      </c>
      <c r="L22" s="60" t="str">
        <f>IF(OR(N(E22)=0,N(I22)=0),"",E22/I22)</f>
        <v/>
      </c>
      <c r="M22" s="61" t="str">
        <f>IF(L22="","",IFERROR(REPT("█",MAX(1,ROUND(L22/MAX($L$22:$L$26)*12,0))),""))</f>
        <v/>
      </c>
    </row>
    <row r="23" spans="2:13" ht="20.100000000000001" customHeight="1">
      <c r="B23" s="57" t="str">
        <f>IF(L23="","",RANK(L23,$L$22:$L$26,1))</f>
        <v/>
      </c>
      <c r="C23" s="58" t="s">
        <v>111</v>
      </c>
      <c r="D23" s="59">
        <f>COUNTIFS(P_Used,1,P_Format,$C23)</f>
        <v>0</v>
      </c>
      <c r="E23" s="59">
        <f>SUMIFS(P_Cost,P_Used,1,P_Format,$C23)</f>
        <v>0</v>
      </c>
      <c r="F23" s="59">
        <f>SUMIFS(P_Reach,P_Used,1,P_Format,$C23)</f>
        <v>0</v>
      </c>
      <c r="G23" s="59">
        <f>SUMIFS(P_Impr,P_Used,1,P_Format,$C23)</f>
        <v>0</v>
      </c>
      <c r="H23" s="59">
        <f>SUMIFS(P_Eng,P_Used,1,P_Format,$C23)</f>
        <v>0</v>
      </c>
      <c r="I23" s="59">
        <f>SUMIFS(P_Result,P_Used,1,P_Format,$C23)</f>
        <v>0</v>
      </c>
      <c r="J23" s="60" t="str">
        <f>IF(OR(N(E23)=0,N(G23)=0),"",E23/G23*1000)</f>
        <v/>
      </c>
      <c r="K23" s="60" t="str">
        <f>IF(OR(N(E23)=0,N(H23)=0),"",E23/H23)</f>
        <v/>
      </c>
      <c r="L23" s="60" t="str">
        <f>IF(OR(N(E23)=0,N(I23)=0),"",E23/I23)</f>
        <v/>
      </c>
      <c r="M23" s="61" t="str">
        <f>IF(L23="","",IFERROR(REPT("█",MAX(1,ROUND(L23/MAX($L$22:$L$26)*12,0))),""))</f>
        <v/>
      </c>
    </row>
    <row r="24" spans="2:13" ht="20.100000000000001" customHeight="1">
      <c r="B24" s="57" t="str">
        <f>IF(L24="","",RANK(L24,$L$22:$L$26,1))</f>
        <v/>
      </c>
      <c r="C24" s="58" t="s">
        <v>112</v>
      </c>
      <c r="D24" s="59">
        <f>COUNTIFS(P_Used,1,P_Format,$C24)</f>
        <v>0</v>
      </c>
      <c r="E24" s="59">
        <f>SUMIFS(P_Cost,P_Used,1,P_Format,$C24)</f>
        <v>0</v>
      </c>
      <c r="F24" s="59">
        <f>SUMIFS(P_Reach,P_Used,1,P_Format,$C24)</f>
        <v>0</v>
      </c>
      <c r="G24" s="59">
        <f>SUMIFS(P_Impr,P_Used,1,P_Format,$C24)</f>
        <v>0</v>
      </c>
      <c r="H24" s="59">
        <f>SUMIFS(P_Eng,P_Used,1,P_Format,$C24)</f>
        <v>0</v>
      </c>
      <c r="I24" s="59">
        <f>SUMIFS(P_Result,P_Used,1,P_Format,$C24)</f>
        <v>0</v>
      </c>
      <c r="J24" s="60" t="str">
        <f>IF(OR(N(E24)=0,N(G24)=0),"",E24/G24*1000)</f>
        <v/>
      </c>
      <c r="K24" s="60" t="str">
        <f>IF(OR(N(E24)=0,N(H24)=0),"",E24/H24)</f>
        <v/>
      </c>
      <c r="L24" s="60" t="str">
        <f>IF(OR(N(E24)=0,N(I24)=0),"",E24/I24)</f>
        <v/>
      </c>
      <c r="M24" s="61" t="str">
        <f>IF(L24="","",IFERROR(REPT("█",MAX(1,ROUND(L24/MAX($L$22:$L$26)*12,0))),""))</f>
        <v/>
      </c>
    </row>
    <row r="25" spans="2:13" ht="20.100000000000001" customHeight="1">
      <c r="B25" s="57" t="str">
        <f>IF(L25="","",RANK(L25,$L$22:$L$26,1))</f>
        <v/>
      </c>
      <c r="C25" s="58" t="s">
        <v>113</v>
      </c>
      <c r="D25" s="59">
        <f>COUNTIFS(P_Used,1,P_Format,$C25)</f>
        <v>0</v>
      </c>
      <c r="E25" s="59">
        <f>SUMIFS(P_Cost,P_Used,1,P_Format,$C25)</f>
        <v>0</v>
      </c>
      <c r="F25" s="59">
        <f>SUMIFS(P_Reach,P_Used,1,P_Format,$C25)</f>
        <v>0</v>
      </c>
      <c r="G25" s="59">
        <f>SUMIFS(P_Impr,P_Used,1,P_Format,$C25)</f>
        <v>0</v>
      </c>
      <c r="H25" s="59">
        <f>SUMIFS(P_Eng,P_Used,1,P_Format,$C25)</f>
        <v>0</v>
      </c>
      <c r="I25" s="59">
        <f>SUMIFS(P_Result,P_Used,1,P_Format,$C25)</f>
        <v>0</v>
      </c>
      <c r="J25" s="60" t="str">
        <f>IF(OR(N(E25)=0,N(G25)=0),"",E25/G25*1000)</f>
        <v/>
      </c>
      <c r="K25" s="60" t="str">
        <f>IF(OR(N(E25)=0,N(H25)=0),"",E25/H25)</f>
        <v/>
      </c>
      <c r="L25" s="60" t="str">
        <f>IF(OR(N(E25)=0,N(I25)=0),"",E25/I25)</f>
        <v/>
      </c>
      <c r="M25" s="61" t="str">
        <f>IF(L25="","",IFERROR(REPT("█",MAX(1,ROUND(L25/MAX($L$22:$L$26)*12,0))),""))</f>
        <v/>
      </c>
    </row>
    <row r="26" spans="2:13" ht="20.100000000000001" customHeight="1">
      <c r="B26" s="57" t="str">
        <f>IF(L26="","",RANK(L26,$L$22:$L$26,1))</f>
        <v/>
      </c>
      <c r="C26" s="58" t="s">
        <v>108</v>
      </c>
      <c r="D26" s="59">
        <f>D27-SUM(D22:D25)</f>
        <v>0</v>
      </c>
      <c r="E26" s="59">
        <f>E27-SUM(E22:E25)</f>
        <v>0</v>
      </c>
      <c r="F26" s="59">
        <f>F27-SUM(F22:F25)</f>
        <v>0</v>
      </c>
      <c r="G26" s="59">
        <f>G27-SUM(G22:G25)</f>
        <v>0</v>
      </c>
      <c r="H26" s="59">
        <f>H27-SUM(H22:H25)</f>
        <v>0</v>
      </c>
      <c r="I26" s="59">
        <f>I27-SUM(I22:I25)</f>
        <v>0</v>
      </c>
      <c r="J26" s="60" t="str">
        <f>IF(OR(N(E26)=0,N(G26)=0),"",E26/G26*1000)</f>
        <v/>
      </c>
      <c r="K26" s="60" t="str">
        <f>IF(OR(N(E26)=0,N(H26)=0),"",E26/H26)</f>
        <v/>
      </c>
      <c r="L26" s="60" t="str">
        <f>IF(OR(N(E26)=0,N(I26)=0),"",E26/I26)</f>
        <v/>
      </c>
      <c r="M26" s="61" t="str">
        <f>IF(L26="","",IFERROR(REPT("█",MAX(1,ROUND(L26/MAX($L$22:$L$26)*12,0))),""))</f>
        <v/>
      </c>
    </row>
    <row r="27" spans="2:13" ht="20.100000000000001" customHeight="1">
      <c r="B27" s="62"/>
      <c r="C27" s="63" t="s">
        <v>90</v>
      </c>
      <c r="D27" s="64">
        <f>SUM(P_Used)</f>
        <v>0</v>
      </c>
      <c r="E27" s="64">
        <f>SUMIF(P_Used,1,P_Cost)</f>
        <v>0</v>
      </c>
      <c r="F27" s="64">
        <f>SUMIF(P_Used,1,P_Reach)</f>
        <v>0</v>
      </c>
      <c r="G27" s="64">
        <f>SUMIF(P_Used,1,P_Impr)</f>
        <v>0</v>
      </c>
      <c r="H27" s="64">
        <f>SUMIF(P_Used,1,P_Eng)</f>
        <v>0</v>
      </c>
      <c r="I27" s="64">
        <f>SUMIF(P_Used,1,P_Result)</f>
        <v>0</v>
      </c>
      <c r="J27" s="65" t="str">
        <f>IF(OR(N(E27)=0,N(G27)=0),"",E27/G27*1000)</f>
        <v/>
      </c>
      <c r="K27" s="65" t="str">
        <f>IF(OR(N(E27)=0,N(H27)=0),"",E27/H27)</f>
        <v/>
      </c>
      <c r="L27" s="65" t="str">
        <f>IF(OR(N(E27)=0,N(I27)=0),"",E27/I27)</f>
        <v/>
      </c>
      <c r="M27" s="66"/>
    </row>
    <row r="29" spans="2:13" ht="26.1" customHeight="1">
      <c r="B29" s="4" t="s">
        <v>114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67" t="str">
        <f>IF(Calc!$S$7&gt;10,"First 10 of "&amp;Calc!$S$7&amp;" markets","")</f>
        <v/>
      </c>
    </row>
    <row r="30" spans="2:13" ht="30" customHeight="1">
      <c r="B30" s="111" t="s">
        <v>103</v>
      </c>
      <c r="C30" s="112" t="s">
        <v>96</v>
      </c>
      <c r="D30" s="113" t="s">
        <v>104</v>
      </c>
      <c r="E30" s="113" t="str">
        <f>"Cost ("&amp;Currency&amp;")"</f>
        <v>Cost (€)</v>
      </c>
      <c r="F30" s="113" t="s">
        <v>73</v>
      </c>
      <c r="G30" s="113" t="s">
        <v>74</v>
      </c>
      <c r="H30" s="113" t="s">
        <v>75</v>
      </c>
      <c r="I30" s="113" t="str">
        <f>ResultType</f>
        <v>Sales</v>
      </c>
      <c r="J30" s="113" t="str">
        <f>"CPM ("&amp;Currency&amp;")"</f>
        <v>CPM (€)</v>
      </c>
      <c r="K30" s="113" t="str">
        <f>"Cost per engagement ("&amp;Currency&amp;")"</f>
        <v>Cost per engagement (€)</v>
      </c>
      <c r="L30" s="114" t="str">
        <f>"Cost per result ("&amp;Currency&amp;")"</f>
        <v>Cost per result (€)</v>
      </c>
      <c r="M30" s="115"/>
    </row>
    <row r="31" spans="2:13" ht="20.100000000000001" customHeight="1">
      <c r="B31" s="57" t="str">
        <f>IF(L31="","",RANK(L31,$L$31:$L$40,1))</f>
        <v/>
      </c>
      <c r="C31" s="58" t="str">
        <f>IF(Calc!$P$8="","",Calc!$P$8)</f>
        <v/>
      </c>
      <c r="D31" s="59" t="str">
        <f>IF($C31="","",COUNTIFS(P_Used,1,P_Market,$C31))</f>
        <v/>
      </c>
      <c r="E31" s="59" t="str">
        <f>IF($C31="","",SUMIFS(P_Cost,P_Used,1,P_Market,$C31))</f>
        <v/>
      </c>
      <c r="F31" s="59" t="str">
        <f>IF($C31="","",SUMIFS(P_Reach,P_Used,1,P_Market,$C31))</f>
        <v/>
      </c>
      <c r="G31" s="59" t="str">
        <f>IF($C31="","",SUMIFS(P_Impr,P_Used,1,P_Market,$C31))</f>
        <v/>
      </c>
      <c r="H31" s="59" t="str">
        <f>IF($C31="","",SUMIFS(P_Eng,P_Used,1,P_Market,$C31))</f>
        <v/>
      </c>
      <c r="I31" s="59" t="str">
        <f>IF($C31="","",SUMIFS(P_Result,P_Used,1,P_Market,$C31))</f>
        <v/>
      </c>
      <c r="J31" s="60" t="str">
        <f>IF(OR(N(E31)=0,N(G31)=0),"",E31/G31*1000)</f>
        <v/>
      </c>
      <c r="K31" s="60" t="str">
        <f>IF(OR(N(E31)=0,N(H31)=0),"",E31/H31)</f>
        <v/>
      </c>
      <c r="L31" s="60" t="str">
        <f>IF(OR(N(E31)=0,N(I31)=0),"",E31/I31)</f>
        <v/>
      </c>
      <c r="M31" s="61" t="str">
        <f>IF(L31="","",IFERROR(REPT("█",MAX(1,ROUND(L31/MAX($L$31:$L$40)*12,0))),""))</f>
        <v/>
      </c>
    </row>
    <row r="32" spans="2:13" ht="20.100000000000001" customHeight="1">
      <c r="B32" s="57" t="str">
        <f>IF(L32="","",RANK(L32,$L$31:$L$40,1))</f>
        <v/>
      </c>
      <c r="C32" s="58" t="str">
        <f>IF(Calc!$P$9="","",Calc!$P$9)</f>
        <v/>
      </c>
      <c r="D32" s="59" t="str">
        <f>IF($C32="","",COUNTIFS(P_Used,1,P_Market,$C32))</f>
        <v/>
      </c>
      <c r="E32" s="59" t="str">
        <f>IF($C32="","",SUMIFS(P_Cost,P_Used,1,P_Market,$C32))</f>
        <v/>
      </c>
      <c r="F32" s="59" t="str">
        <f>IF($C32="","",SUMIFS(P_Reach,P_Used,1,P_Market,$C32))</f>
        <v/>
      </c>
      <c r="G32" s="59" t="str">
        <f>IF($C32="","",SUMIFS(P_Impr,P_Used,1,P_Market,$C32))</f>
        <v/>
      </c>
      <c r="H32" s="59" t="str">
        <f>IF($C32="","",SUMIFS(P_Eng,P_Used,1,P_Market,$C32))</f>
        <v/>
      </c>
      <c r="I32" s="59" t="str">
        <f>IF($C32="","",SUMIFS(P_Result,P_Used,1,P_Market,$C32))</f>
        <v/>
      </c>
      <c r="J32" s="60" t="str">
        <f>IF(OR(N(E32)=0,N(G32)=0),"",E32/G32*1000)</f>
        <v/>
      </c>
      <c r="K32" s="60" t="str">
        <f>IF(OR(N(E32)=0,N(H32)=0),"",E32/H32)</f>
        <v/>
      </c>
      <c r="L32" s="60" t="str">
        <f>IF(OR(N(E32)=0,N(I32)=0),"",E32/I32)</f>
        <v/>
      </c>
      <c r="M32" s="61" t="str">
        <f>IF(L32="","",IFERROR(REPT("█",MAX(1,ROUND(L32/MAX($L$31:$L$40)*12,0))),""))</f>
        <v/>
      </c>
    </row>
    <row r="33" spans="2:13" ht="20.100000000000001" customHeight="1">
      <c r="B33" s="57" t="str">
        <f>IF(L33="","",RANK(L33,$L$31:$L$40,1))</f>
        <v/>
      </c>
      <c r="C33" s="58" t="str">
        <f>IF(Calc!$P$10="","",Calc!$P$10)</f>
        <v/>
      </c>
      <c r="D33" s="59" t="str">
        <f>IF($C33="","",COUNTIFS(P_Used,1,P_Market,$C33))</f>
        <v/>
      </c>
      <c r="E33" s="59" t="str">
        <f>IF($C33="","",SUMIFS(P_Cost,P_Used,1,P_Market,$C33))</f>
        <v/>
      </c>
      <c r="F33" s="59" t="str">
        <f>IF($C33="","",SUMIFS(P_Reach,P_Used,1,P_Market,$C33))</f>
        <v/>
      </c>
      <c r="G33" s="59" t="str">
        <f>IF($C33="","",SUMIFS(P_Impr,P_Used,1,P_Market,$C33))</f>
        <v/>
      </c>
      <c r="H33" s="59" t="str">
        <f>IF($C33="","",SUMIFS(P_Eng,P_Used,1,P_Market,$C33))</f>
        <v/>
      </c>
      <c r="I33" s="59" t="str">
        <f>IF($C33="","",SUMIFS(P_Result,P_Used,1,P_Market,$C33))</f>
        <v/>
      </c>
      <c r="J33" s="60" t="str">
        <f>IF(OR(N(E33)=0,N(G33)=0),"",E33/G33*1000)</f>
        <v/>
      </c>
      <c r="K33" s="60" t="str">
        <f>IF(OR(N(E33)=0,N(H33)=0),"",E33/H33)</f>
        <v/>
      </c>
      <c r="L33" s="60" t="str">
        <f>IF(OR(N(E33)=0,N(I33)=0),"",E33/I33)</f>
        <v/>
      </c>
      <c r="M33" s="61" t="str">
        <f>IF(L33="","",IFERROR(REPT("█",MAX(1,ROUND(L33/MAX($L$31:$L$40)*12,0))),""))</f>
        <v/>
      </c>
    </row>
    <row r="34" spans="2:13" ht="20.100000000000001" customHeight="1">
      <c r="B34" s="57" t="str">
        <f>IF(L34="","",RANK(L34,$L$31:$L$40,1))</f>
        <v/>
      </c>
      <c r="C34" s="58" t="str">
        <f>IF(Calc!$P$11="","",Calc!$P$11)</f>
        <v/>
      </c>
      <c r="D34" s="59" t="str">
        <f>IF($C34="","",COUNTIFS(P_Used,1,P_Market,$C34))</f>
        <v/>
      </c>
      <c r="E34" s="59" t="str">
        <f>IF($C34="","",SUMIFS(P_Cost,P_Used,1,P_Market,$C34))</f>
        <v/>
      </c>
      <c r="F34" s="59" t="str">
        <f>IF($C34="","",SUMIFS(P_Reach,P_Used,1,P_Market,$C34))</f>
        <v/>
      </c>
      <c r="G34" s="59" t="str">
        <f>IF($C34="","",SUMIFS(P_Impr,P_Used,1,P_Market,$C34))</f>
        <v/>
      </c>
      <c r="H34" s="59" t="str">
        <f>IF($C34="","",SUMIFS(P_Eng,P_Used,1,P_Market,$C34))</f>
        <v/>
      </c>
      <c r="I34" s="59" t="str">
        <f>IF($C34="","",SUMIFS(P_Result,P_Used,1,P_Market,$C34))</f>
        <v/>
      </c>
      <c r="J34" s="60" t="str">
        <f>IF(OR(N(E34)=0,N(G34)=0),"",E34/G34*1000)</f>
        <v/>
      </c>
      <c r="K34" s="60" t="str">
        <f>IF(OR(N(E34)=0,N(H34)=0),"",E34/H34)</f>
        <v/>
      </c>
      <c r="L34" s="60" t="str">
        <f>IF(OR(N(E34)=0,N(I34)=0),"",E34/I34)</f>
        <v/>
      </c>
      <c r="M34" s="61" t="str">
        <f>IF(L34="","",IFERROR(REPT("█",MAX(1,ROUND(L34/MAX($L$31:$L$40)*12,0))),""))</f>
        <v/>
      </c>
    </row>
    <row r="35" spans="2:13" ht="20.100000000000001" customHeight="1">
      <c r="B35" s="57" t="str">
        <f>IF(L35="","",RANK(L35,$L$31:$L$40,1))</f>
        <v/>
      </c>
      <c r="C35" s="58" t="str">
        <f>IF(Calc!$P$12="","",Calc!$P$12)</f>
        <v/>
      </c>
      <c r="D35" s="59" t="str">
        <f>IF($C35="","",COUNTIFS(P_Used,1,P_Market,$C35))</f>
        <v/>
      </c>
      <c r="E35" s="59" t="str">
        <f>IF($C35="","",SUMIFS(P_Cost,P_Used,1,P_Market,$C35))</f>
        <v/>
      </c>
      <c r="F35" s="59" t="str">
        <f>IF($C35="","",SUMIFS(P_Reach,P_Used,1,P_Market,$C35))</f>
        <v/>
      </c>
      <c r="G35" s="59" t="str">
        <f>IF($C35="","",SUMIFS(P_Impr,P_Used,1,P_Market,$C35))</f>
        <v/>
      </c>
      <c r="H35" s="59" t="str">
        <f>IF($C35="","",SUMIFS(P_Eng,P_Used,1,P_Market,$C35))</f>
        <v/>
      </c>
      <c r="I35" s="59" t="str">
        <f>IF($C35="","",SUMIFS(P_Result,P_Used,1,P_Market,$C35))</f>
        <v/>
      </c>
      <c r="J35" s="60" t="str">
        <f>IF(OR(N(E35)=0,N(G35)=0),"",E35/G35*1000)</f>
        <v/>
      </c>
      <c r="K35" s="60" t="str">
        <f>IF(OR(N(E35)=0,N(H35)=0),"",E35/H35)</f>
        <v/>
      </c>
      <c r="L35" s="60" t="str">
        <f>IF(OR(N(E35)=0,N(I35)=0),"",E35/I35)</f>
        <v/>
      </c>
      <c r="M35" s="61" t="str">
        <f>IF(L35="","",IFERROR(REPT("█",MAX(1,ROUND(L35/MAX($L$31:$L$40)*12,0))),""))</f>
        <v/>
      </c>
    </row>
    <row r="36" spans="2:13" ht="20.100000000000001" customHeight="1">
      <c r="B36" s="57" t="str">
        <f>IF(L36="","",RANK(L36,$L$31:$L$40,1))</f>
        <v/>
      </c>
      <c r="C36" s="58" t="str">
        <f>IF(Calc!$P$13="","",Calc!$P$13)</f>
        <v/>
      </c>
      <c r="D36" s="59" t="str">
        <f>IF($C36="","",COUNTIFS(P_Used,1,P_Market,$C36))</f>
        <v/>
      </c>
      <c r="E36" s="59" t="str">
        <f>IF($C36="","",SUMIFS(P_Cost,P_Used,1,P_Market,$C36))</f>
        <v/>
      </c>
      <c r="F36" s="59" t="str">
        <f>IF($C36="","",SUMIFS(P_Reach,P_Used,1,P_Market,$C36))</f>
        <v/>
      </c>
      <c r="G36" s="59" t="str">
        <f>IF($C36="","",SUMIFS(P_Impr,P_Used,1,P_Market,$C36))</f>
        <v/>
      </c>
      <c r="H36" s="59" t="str">
        <f>IF($C36="","",SUMIFS(P_Eng,P_Used,1,P_Market,$C36))</f>
        <v/>
      </c>
      <c r="I36" s="59" t="str">
        <f>IF($C36="","",SUMIFS(P_Result,P_Used,1,P_Market,$C36))</f>
        <v/>
      </c>
      <c r="J36" s="60" t="str">
        <f>IF(OR(N(E36)=0,N(G36)=0),"",E36/G36*1000)</f>
        <v/>
      </c>
      <c r="K36" s="60" t="str">
        <f>IF(OR(N(E36)=0,N(H36)=0),"",E36/H36)</f>
        <v/>
      </c>
      <c r="L36" s="60" t="str">
        <f>IF(OR(N(E36)=0,N(I36)=0),"",E36/I36)</f>
        <v/>
      </c>
      <c r="M36" s="61" t="str">
        <f>IF(L36="","",IFERROR(REPT("█",MAX(1,ROUND(L36/MAX($L$31:$L$40)*12,0))),""))</f>
        <v/>
      </c>
    </row>
    <row r="37" spans="2:13" ht="20.100000000000001" customHeight="1">
      <c r="B37" s="57" t="str">
        <f>IF(L37="","",RANK(L37,$L$31:$L$40,1))</f>
        <v/>
      </c>
      <c r="C37" s="58" t="str">
        <f>IF(Calc!$P$14="","",Calc!$P$14)</f>
        <v/>
      </c>
      <c r="D37" s="59" t="str">
        <f>IF($C37="","",COUNTIFS(P_Used,1,P_Market,$C37))</f>
        <v/>
      </c>
      <c r="E37" s="59" t="str">
        <f>IF($C37="","",SUMIFS(P_Cost,P_Used,1,P_Market,$C37))</f>
        <v/>
      </c>
      <c r="F37" s="59" t="str">
        <f>IF($C37="","",SUMIFS(P_Reach,P_Used,1,P_Market,$C37))</f>
        <v/>
      </c>
      <c r="G37" s="59" t="str">
        <f>IF($C37="","",SUMIFS(P_Impr,P_Used,1,P_Market,$C37))</f>
        <v/>
      </c>
      <c r="H37" s="59" t="str">
        <f>IF($C37="","",SUMIFS(P_Eng,P_Used,1,P_Market,$C37))</f>
        <v/>
      </c>
      <c r="I37" s="59" t="str">
        <f>IF($C37="","",SUMIFS(P_Result,P_Used,1,P_Market,$C37))</f>
        <v/>
      </c>
      <c r="J37" s="60" t="str">
        <f>IF(OR(N(E37)=0,N(G37)=0),"",E37/G37*1000)</f>
        <v/>
      </c>
      <c r="K37" s="60" t="str">
        <f>IF(OR(N(E37)=0,N(H37)=0),"",E37/H37)</f>
        <v/>
      </c>
      <c r="L37" s="60" t="str">
        <f>IF(OR(N(E37)=0,N(I37)=0),"",E37/I37)</f>
        <v/>
      </c>
      <c r="M37" s="61" t="str">
        <f>IF(L37="","",IFERROR(REPT("█",MAX(1,ROUND(L37/MAX($L$31:$L$40)*12,0))),""))</f>
        <v/>
      </c>
    </row>
    <row r="38" spans="2:13" ht="20.100000000000001" customHeight="1">
      <c r="B38" s="57" t="str">
        <f>IF(L38="","",RANK(L38,$L$31:$L$40,1))</f>
        <v/>
      </c>
      <c r="C38" s="58" t="str">
        <f>IF(Calc!$P$15="","",Calc!$P$15)</f>
        <v/>
      </c>
      <c r="D38" s="59" t="str">
        <f>IF($C38="","",COUNTIFS(P_Used,1,P_Market,$C38))</f>
        <v/>
      </c>
      <c r="E38" s="59" t="str">
        <f>IF($C38="","",SUMIFS(P_Cost,P_Used,1,P_Market,$C38))</f>
        <v/>
      </c>
      <c r="F38" s="59" t="str">
        <f>IF($C38="","",SUMIFS(P_Reach,P_Used,1,P_Market,$C38))</f>
        <v/>
      </c>
      <c r="G38" s="59" t="str">
        <f>IF($C38="","",SUMIFS(P_Impr,P_Used,1,P_Market,$C38))</f>
        <v/>
      </c>
      <c r="H38" s="59" t="str">
        <f>IF($C38="","",SUMIFS(P_Eng,P_Used,1,P_Market,$C38))</f>
        <v/>
      </c>
      <c r="I38" s="59" t="str">
        <f>IF($C38="","",SUMIFS(P_Result,P_Used,1,P_Market,$C38))</f>
        <v/>
      </c>
      <c r="J38" s="60" t="str">
        <f>IF(OR(N(E38)=0,N(G38)=0),"",E38/G38*1000)</f>
        <v/>
      </c>
      <c r="K38" s="60" t="str">
        <f>IF(OR(N(E38)=0,N(H38)=0),"",E38/H38)</f>
        <v/>
      </c>
      <c r="L38" s="60" t="str">
        <f>IF(OR(N(E38)=0,N(I38)=0),"",E38/I38)</f>
        <v/>
      </c>
      <c r="M38" s="61" t="str">
        <f>IF(L38="","",IFERROR(REPT("█",MAX(1,ROUND(L38/MAX($L$31:$L$40)*12,0))),""))</f>
        <v/>
      </c>
    </row>
    <row r="39" spans="2:13" ht="20.100000000000001" customHeight="1">
      <c r="B39" s="57" t="str">
        <f>IF(L39="","",RANK(L39,$L$31:$L$40,1))</f>
        <v/>
      </c>
      <c r="C39" s="58" t="str">
        <f>IF(Calc!$P$16="","",Calc!$P$16)</f>
        <v/>
      </c>
      <c r="D39" s="59" t="str">
        <f>IF($C39="","",COUNTIFS(P_Used,1,P_Market,$C39))</f>
        <v/>
      </c>
      <c r="E39" s="59" t="str">
        <f>IF($C39="","",SUMIFS(P_Cost,P_Used,1,P_Market,$C39))</f>
        <v/>
      </c>
      <c r="F39" s="59" t="str">
        <f>IF($C39="","",SUMIFS(P_Reach,P_Used,1,P_Market,$C39))</f>
        <v/>
      </c>
      <c r="G39" s="59" t="str">
        <f>IF($C39="","",SUMIFS(P_Impr,P_Used,1,P_Market,$C39))</f>
        <v/>
      </c>
      <c r="H39" s="59" t="str">
        <f>IF($C39="","",SUMIFS(P_Eng,P_Used,1,P_Market,$C39))</f>
        <v/>
      </c>
      <c r="I39" s="59" t="str">
        <f>IF($C39="","",SUMIFS(P_Result,P_Used,1,P_Market,$C39))</f>
        <v/>
      </c>
      <c r="J39" s="60" t="str">
        <f>IF(OR(N(E39)=0,N(G39)=0),"",E39/G39*1000)</f>
        <v/>
      </c>
      <c r="K39" s="60" t="str">
        <f>IF(OR(N(E39)=0,N(H39)=0),"",E39/H39)</f>
        <v/>
      </c>
      <c r="L39" s="60" t="str">
        <f>IF(OR(N(E39)=0,N(I39)=0),"",E39/I39)</f>
        <v/>
      </c>
      <c r="M39" s="61" t="str">
        <f>IF(L39="","",IFERROR(REPT("█",MAX(1,ROUND(L39/MAX($L$31:$L$40)*12,0))),""))</f>
        <v/>
      </c>
    </row>
    <row r="40" spans="2:13" ht="20.100000000000001" customHeight="1">
      <c r="B40" s="57" t="str">
        <f>IF(L40="","",RANK(L40,$L$31:$L$40,1))</f>
        <v/>
      </c>
      <c r="C40" s="58" t="str">
        <f>IF(Calc!$P$17="","",Calc!$P$17)</f>
        <v/>
      </c>
      <c r="D40" s="59" t="str">
        <f>IF($C40="","",COUNTIFS(P_Used,1,P_Market,$C40))</f>
        <v/>
      </c>
      <c r="E40" s="59" t="str">
        <f>IF($C40="","",SUMIFS(P_Cost,P_Used,1,P_Market,$C40))</f>
        <v/>
      </c>
      <c r="F40" s="59" t="str">
        <f>IF($C40="","",SUMIFS(P_Reach,P_Used,1,P_Market,$C40))</f>
        <v/>
      </c>
      <c r="G40" s="59" t="str">
        <f>IF($C40="","",SUMIFS(P_Impr,P_Used,1,P_Market,$C40))</f>
        <v/>
      </c>
      <c r="H40" s="59" t="str">
        <f>IF($C40="","",SUMIFS(P_Eng,P_Used,1,P_Market,$C40))</f>
        <v/>
      </c>
      <c r="I40" s="59" t="str">
        <f>IF($C40="","",SUMIFS(P_Result,P_Used,1,P_Market,$C40))</f>
        <v/>
      </c>
      <c r="J40" s="60" t="str">
        <f>IF(OR(N(E40)=0,N(G40)=0),"",E40/G40*1000)</f>
        <v/>
      </c>
      <c r="K40" s="60" t="str">
        <f>IF(OR(N(E40)=0,N(H40)=0),"",E40/H40)</f>
        <v/>
      </c>
      <c r="L40" s="60" t="str">
        <f>IF(OR(N(E40)=0,N(I40)=0),"",E40/I40)</f>
        <v/>
      </c>
      <c r="M40" s="61" t="str">
        <f>IF(L40="","",IFERROR(REPT("█",MAX(1,ROUND(L40/MAX($L$31:$L$40)*12,0))),""))</f>
        <v/>
      </c>
    </row>
    <row r="41" spans="2:13" ht="20.100000000000001" customHeight="1">
      <c r="B41" s="62"/>
      <c r="C41" s="63" t="s">
        <v>90</v>
      </c>
      <c r="D41" s="64">
        <f>SUM(P_Used)</f>
        <v>0</v>
      </c>
      <c r="E41" s="64">
        <f>SUMIF(P_Used,1,P_Cost)</f>
        <v>0</v>
      </c>
      <c r="F41" s="64">
        <f>SUMIF(P_Used,1,P_Reach)</f>
        <v>0</v>
      </c>
      <c r="G41" s="64">
        <f>SUMIF(P_Used,1,P_Impr)</f>
        <v>0</v>
      </c>
      <c r="H41" s="64">
        <f>SUMIF(P_Used,1,P_Eng)</f>
        <v>0</v>
      </c>
      <c r="I41" s="64">
        <f>SUMIF(P_Used,1,P_Result)</f>
        <v>0</v>
      </c>
      <c r="J41" s="65" t="str">
        <f>IF(OR(N(E41)=0,N(G41)=0),"",E41/G41*1000)</f>
        <v/>
      </c>
      <c r="K41" s="65" t="str">
        <f>IF(OR(N(E41)=0,N(H41)=0),"",E41/H41)</f>
        <v/>
      </c>
      <c r="L41" s="65" t="str">
        <f>IF(OR(N(E41)=0,N(I41)=0),"",E41/I41)</f>
        <v/>
      </c>
      <c r="M41" s="66"/>
    </row>
    <row r="43" spans="2:13" ht="26.1" customHeight="1">
      <c r="B43" s="4" t="s">
        <v>115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67" t="str">
        <f>IF(MAX(Calc!$A$8:$A$507)&gt;150,"First 150 creators shown","")</f>
        <v/>
      </c>
    </row>
    <row r="44" spans="2:13" ht="30" customHeight="1">
      <c r="B44" s="111" t="s">
        <v>103</v>
      </c>
      <c r="C44" s="112" t="s">
        <v>93</v>
      </c>
      <c r="D44" s="113" t="s">
        <v>104</v>
      </c>
      <c r="E44" s="113" t="str">
        <f>"Cost ("&amp;Currency&amp;")"</f>
        <v>Cost (€)</v>
      </c>
      <c r="F44" s="113" t="s">
        <v>73</v>
      </c>
      <c r="G44" s="113" t="s">
        <v>74</v>
      </c>
      <c r="H44" s="113" t="s">
        <v>75</v>
      </c>
      <c r="I44" s="113" t="str">
        <f>ResultType</f>
        <v>Sales</v>
      </c>
      <c r="J44" s="113" t="str">
        <f>"CPM ("&amp;Currency&amp;")"</f>
        <v>CPM (€)</v>
      </c>
      <c r="K44" s="113" t="str">
        <f>"Cost per engagement ("&amp;Currency&amp;")"</f>
        <v>Cost per engagement (€)</v>
      </c>
      <c r="L44" s="114" t="str">
        <f>"Cost per result ("&amp;Currency&amp;")"</f>
        <v>Cost per result (€)</v>
      </c>
      <c r="M44" s="115"/>
    </row>
    <row r="45" spans="2:13" ht="20.100000000000001" customHeight="1">
      <c r="B45" s="57" t="str">
        <f>IF(L45="","",RANK(L45,$L$45:$L$194,1))</f>
        <v/>
      </c>
      <c r="C45" s="58" t="str">
        <f>IF(Calc!$M$8="","",INDEX(Calc!$I$8:$I$157,Calc!$M$8))</f>
        <v/>
      </c>
      <c r="D45" s="59" t="str">
        <f>IF($C45="","",COUNTIF(P_Creator,$C45))</f>
        <v/>
      </c>
      <c r="E45" s="59" t="str">
        <f>IF($C45="","",SUMIF(P_Creator,$C45,P_Cost))</f>
        <v/>
      </c>
      <c r="F45" s="59" t="str">
        <f>IF($C45="","",SUMIF(P_Creator,$C45,P_Reach))</f>
        <v/>
      </c>
      <c r="G45" s="59" t="str">
        <f>IF($C45="","",SUMIF(P_Creator,$C45,P_Impr))</f>
        <v/>
      </c>
      <c r="H45" s="59" t="str">
        <f>IF($C45="","",SUMIF(P_Creator,$C45,P_Eng))</f>
        <v/>
      </c>
      <c r="I45" s="59" t="str">
        <f>IF($C45="","",SUMIF(P_Creator,$C45,P_Result))</f>
        <v/>
      </c>
      <c r="J45" s="60" t="str">
        <f>IF(OR(N(E45)=0,N(G45)=0),"",E45/G45*1000)</f>
        <v/>
      </c>
      <c r="K45" s="60" t="str">
        <f>IF(OR(N(E45)=0,N(H45)=0),"",E45/H45)</f>
        <v/>
      </c>
      <c r="L45" s="60" t="str">
        <f>IF(OR(N(E45)=0,N(I45)=0),"",E45/I45)</f>
        <v/>
      </c>
      <c r="M45" s="61" t="str">
        <f>IF(L45="","",IFERROR(REPT("█",MAX(1,ROUND(L45/MAX($L$45:$L$194)*12,0))),""))</f>
        <v/>
      </c>
    </row>
    <row r="46" spans="2:13" ht="20.100000000000001" customHeight="1">
      <c r="B46" s="57" t="str">
        <f>IF(L46="","",RANK(L46,$L$45:$L$194,1))</f>
        <v/>
      </c>
      <c r="C46" s="58" t="str">
        <f>IF(Calc!$M$9="","",INDEX(Calc!$I$8:$I$157,Calc!$M$9))</f>
        <v/>
      </c>
      <c r="D46" s="59" t="str">
        <f>IF($C46="","",COUNTIF(P_Creator,$C46))</f>
        <v/>
      </c>
      <c r="E46" s="59" t="str">
        <f>IF($C46="","",SUMIF(P_Creator,$C46,P_Cost))</f>
        <v/>
      </c>
      <c r="F46" s="59" t="str">
        <f>IF($C46="","",SUMIF(P_Creator,$C46,P_Reach))</f>
        <v/>
      </c>
      <c r="G46" s="59" t="str">
        <f>IF($C46="","",SUMIF(P_Creator,$C46,P_Impr))</f>
        <v/>
      </c>
      <c r="H46" s="59" t="str">
        <f>IF($C46="","",SUMIF(P_Creator,$C46,P_Eng))</f>
        <v/>
      </c>
      <c r="I46" s="59" t="str">
        <f>IF($C46="","",SUMIF(P_Creator,$C46,P_Result))</f>
        <v/>
      </c>
      <c r="J46" s="60" t="str">
        <f>IF(OR(N(E46)=0,N(G46)=0),"",E46/G46*1000)</f>
        <v/>
      </c>
      <c r="K46" s="60" t="str">
        <f>IF(OR(N(E46)=0,N(H46)=0),"",E46/H46)</f>
        <v/>
      </c>
      <c r="L46" s="60" t="str">
        <f>IF(OR(N(E46)=0,N(I46)=0),"",E46/I46)</f>
        <v/>
      </c>
      <c r="M46" s="61" t="str">
        <f>IF(L46="","",IFERROR(REPT("█",MAX(1,ROUND(L46/MAX($L$45:$L$194)*12,0))),""))</f>
        <v/>
      </c>
    </row>
    <row r="47" spans="2:13" ht="20.100000000000001" customHeight="1">
      <c r="B47" s="57" t="str">
        <f>IF(L47="","",RANK(L47,$L$45:$L$194,1))</f>
        <v/>
      </c>
      <c r="C47" s="58" t="str">
        <f>IF(Calc!$M$10="","",INDEX(Calc!$I$8:$I$157,Calc!$M$10))</f>
        <v/>
      </c>
      <c r="D47" s="59" t="str">
        <f>IF($C47="","",COUNTIF(P_Creator,$C47))</f>
        <v/>
      </c>
      <c r="E47" s="59" t="str">
        <f>IF($C47="","",SUMIF(P_Creator,$C47,P_Cost))</f>
        <v/>
      </c>
      <c r="F47" s="59" t="str">
        <f>IF($C47="","",SUMIF(P_Creator,$C47,P_Reach))</f>
        <v/>
      </c>
      <c r="G47" s="59" t="str">
        <f>IF($C47="","",SUMIF(P_Creator,$C47,P_Impr))</f>
        <v/>
      </c>
      <c r="H47" s="59" t="str">
        <f>IF($C47="","",SUMIF(P_Creator,$C47,P_Eng))</f>
        <v/>
      </c>
      <c r="I47" s="59" t="str">
        <f>IF($C47="","",SUMIF(P_Creator,$C47,P_Result))</f>
        <v/>
      </c>
      <c r="J47" s="60" t="str">
        <f>IF(OR(N(E47)=0,N(G47)=0),"",E47/G47*1000)</f>
        <v/>
      </c>
      <c r="K47" s="60" t="str">
        <f>IF(OR(N(E47)=0,N(H47)=0),"",E47/H47)</f>
        <v/>
      </c>
      <c r="L47" s="60" t="str">
        <f>IF(OR(N(E47)=0,N(I47)=0),"",E47/I47)</f>
        <v/>
      </c>
      <c r="M47" s="61" t="str">
        <f>IF(L47="","",IFERROR(REPT("█",MAX(1,ROUND(L47/MAX($L$45:$L$194)*12,0))),""))</f>
        <v/>
      </c>
    </row>
    <row r="48" spans="2:13" ht="20.100000000000001" customHeight="1">
      <c r="B48" s="57" t="str">
        <f>IF(L48="","",RANK(L48,$L$45:$L$194,1))</f>
        <v/>
      </c>
      <c r="C48" s="58" t="str">
        <f>IF(Calc!$M$11="","",INDEX(Calc!$I$8:$I$157,Calc!$M$11))</f>
        <v/>
      </c>
      <c r="D48" s="59" t="str">
        <f>IF($C48="","",COUNTIF(P_Creator,$C48))</f>
        <v/>
      </c>
      <c r="E48" s="59" t="str">
        <f>IF($C48="","",SUMIF(P_Creator,$C48,P_Cost))</f>
        <v/>
      </c>
      <c r="F48" s="59" t="str">
        <f>IF($C48="","",SUMIF(P_Creator,$C48,P_Reach))</f>
        <v/>
      </c>
      <c r="G48" s="59" t="str">
        <f>IF($C48="","",SUMIF(P_Creator,$C48,P_Impr))</f>
        <v/>
      </c>
      <c r="H48" s="59" t="str">
        <f>IF($C48="","",SUMIF(P_Creator,$C48,P_Eng))</f>
        <v/>
      </c>
      <c r="I48" s="59" t="str">
        <f>IF($C48="","",SUMIF(P_Creator,$C48,P_Result))</f>
        <v/>
      </c>
      <c r="J48" s="60" t="str">
        <f>IF(OR(N(E48)=0,N(G48)=0),"",E48/G48*1000)</f>
        <v/>
      </c>
      <c r="K48" s="60" t="str">
        <f>IF(OR(N(E48)=0,N(H48)=0),"",E48/H48)</f>
        <v/>
      </c>
      <c r="L48" s="60" t="str">
        <f>IF(OR(N(E48)=0,N(I48)=0),"",E48/I48)</f>
        <v/>
      </c>
      <c r="M48" s="61" t="str">
        <f>IF(L48="","",IFERROR(REPT("█",MAX(1,ROUND(L48/MAX($L$45:$L$194)*12,0))),""))</f>
        <v/>
      </c>
    </row>
    <row r="49" spans="2:13" ht="20.100000000000001" customHeight="1">
      <c r="B49" s="57" t="str">
        <f>IF(L49="","",RANK(L49,$L$45:$L$194,1))</f>
        <v/>
      </c>
      <c r="C49" s="58" t="str">
        <f>IF(Calc!$M$12="","",INDEX(Calc!$I$8:$I$157,Calc!$M$12))</f>
        <v/>
      </c>
      <c r="D49" s="59" t="str">
        <f>IF($C49="","",COUNTIF(P_Creator,$C49))</f>
        <v/>
      </c>
      <c r="E49" s="59" t="str">
        <f>IF($C49="","",SUMIF(P_Creator,$C49,P_Cost))</f>
        <v/>
      </c>
      <c r="F49" s="59" t="str">
        <f>IF($C49="","",SUMIF(P_Creator,$C49,P_Reach))</f>
        <v/>
      </c>
      <c r="G49" s="59" t="str">
        <f>IF($C49="","",SUMIF(P_Creator,$C49,P_Impr))</f>
        <v/>
      </c>
      <c r="H49" s="59" t="str">
        <f>IF($C49="","",SUMIF(P_Creator,$C49,P_Eng))</f>
        <v/>
      </c>
      <c r="I49" s="59" t="str">
        <f>IF($C49="","",SUMIF(P_Creator,$C49,P_Result))</f>
        <v/>
      </c>
      <c r="J49" s="60" t="str">
        <f>IF(OR(N(E49)=0,N(G49)=0),"",E49/G49*1000)</f>
        <v/>
      </c>
      <c r="K49" s="60" t="str">
        <f>IF(OR(N(E49)=0,N(H49)=0),"",E49/H49)</f>
        <v/>
      </c>
      <c r="L49" s="60" t="str">
        <f>IF(OR(N(E49)=0,N(I49)=0),"",E49/I49)</f>
        <v/>
      </c>
      <c r="M49" s="61" t="str">
        <f>IF(L49="","",IFERROR(REPT("█",MAX(1,ROUND(L49/MAX($L$45:$L$194)*12,0))),""))</f>
        <v/>
      </c>
    </row>
    <row r="50" spans="2:13" ht="20.100000000000001" customHeight="1">
      <c r="B50" s="57" t="str">
        <f>IF(L50="","",RANK(L50,$L$45:$L$194,1))</f>
        <v/>
      </c>
      <c r="C50" s="58" t="str">
        <f>IF(Calc!$M$13="","",INDEX(Calc!$I$8:$I$157,Calc!$M$13))</f>
        <v/>
      </c>
      <c r="D50" s="59" t="str">
        <f>IF($C50="","",COUNTIF(P_Creator,$C50))</f>
        <v/>
      </c>
      <c r="E50" s="59" t="str">
        <f>IF($C50="","",SUMIF(P_Creator,$C50,P_Cost))</f>
        <v/>
      </c>
      <c r="F50" s="59" t="str">
        <f>IF($C50="","",SUMIF(P_Creator,$C50,P_Reach))</f>
        <v/>
      </c>
      <c r="G50" s="59" t="str">
        <f>IF($C50="","",SUMIF(P_Creator,$C50,P_Impr))</f>
        <v/>
      </c>
      <c r="H50" s="59" t="str">
        <f>IF($C50="","",SUMIF(P_Creator,$C50,P_Eng))</f>
        <v/>
      </c>
      <c r="I50" s="59" t="str">
        <f>IF($C50="","",SUMIF(P_Creator,$C50,P_Result))</f>
        <v/>
      </c>
      <c r="J50" s="60" t="str">
        <f>IF(OR(N(E50)=0,N(G50)=0),"",E50/G50*1000)</f>
        <v/>
      </c>
      <c r="K50" s="60" t="str">
        <f>IF(OR(N(E50)=0,N(H50)=0),"",E50/H50)</f>
        <v/>
      </c>
      <c r="L50" s="60" t="str">
        <f>IF(OR(N(E50)=0,N(I50)=0),"",E50/I50)</f>
        <v/>
      </c>
      <c r="M50" s="61" t="str">
        <f>IF(L50="","",IFERROR(REPT("█",MAX(1,ROUND(L50/MAX($L$45:$L$194)*12,0))),""))</f>
        <v/>
      </c>
    </row>
    <row r="51" spans="2:13" ht="20.100000000000001" customHeight="1">
      <c r="B51" s="57" t="str">
        <f>IF(L51="","",RANK(L51,$L$45:$L$194,1))</f>
        <v/>
      </c>
      <c r="C51" s="58" t="str">
        <f>IF(Calc!$M$14="","",INDEX(Calc!$I$8:$I$157,Calc!$M$14))</f>
        <v/>
      </c>
      <c r="D51" s="59" t="str">
        <f>IF($C51="","",COUNTIF(P_Creator,$C51))</f>
        <v/>
      </c>
      <c r="E51" s="59" t="str">
        <f>IF($C51="","",SUMIF(P_Creator,$C51,P_Cost))</f>
        <v/>
      </c>
      <c r="F51" s="59" t="str">
        <f>IF($C51="","",SUMIF(P_Creator,$C51,P_Reach))</f>
        <v/>
      </c>
      <c r="G51" s="59" t="str">
        <f>IF($C51="","",SUMIF(P_Creator,$C51,P_Impr))</f>
        <v/>
      </c>
      <c r="H51" s="59" t="str">
        <f>IF($C51="","",SUMIF(P_Creator,$C51,P_Eng))</f>
        <v/>
      </c>
      <c r="I51" s="59" t="str">
        <f>IF($C51="","",SUMIF(P_Creator,$C51,P_Result))</f>
        <v/>
      </c>
      <c r="J51" s="60" t="str">
        <f>IF(OR(N(E51)=0,N(G51)=0),"",E51/G51*1000)</f>
        <v/>
      </c>
      <c r="K51" s="60" t="str">
        <f>IF(OR(N(E51)=0,N(H51)=0),"",E51/H51)</f>
        <v/>
      </c>
      <c r="L51" s="60" t="str">
        <f>IF(OR(N(E51)=0,N(I51)=0),"",E51/I51)</f>
        <v/>
      </c>
      <c r="M51" s="61" t="str">
        <f>IF(L51="","",IFERROR(REPT("█",MAX(1,ROUND(L51/MAX($L$45:$L$194)*12,0))),""))</f>
        <v/>
      </c>
    </row>
    <row r="52" spans="2:13" ht="20.100000000000001" customHeight="1">
      <c r="B52" s="57" t="str">
        <f>IF(L52="","",RANK(L52,$L$45:$L$194,1))</f>
        <v/>
      </c>
      <c r="C52" s="58" t="str">
        <f>IF(Calc!$M$15="","",INDEX(Calc!$I$8:$I$157,Calc!$M$15))</f>
        <v/>
      </c>
      <c r="D52" s="59" t="str">
        <f>IF($C52="","",COUNTIF(P_Creator,$C52))</f>
        <v/>
      </c>
      <c r="E52" s="59" t="str">
        <f>IF($C52="","",SUMIF(P_Creator,$C52,P_Cost))</f>
        <v/>
      </c>
      <c r="F52" s="59" t="str">
        <f>IF($C52="","",SUMIF(P_Creator,$C52,P_Reach))</f>
        <v/>
      </c>
      <c r="G52" s="59" t="str">
        <f>IF($C52="","",SUMIF(P_Creator,$C52,P_Impr))</f>
        <v/>
      </c>
      <c r="H52" s="59" t="str">
        <f>IF($C52="","",SUMIF(P_Creator,$C52,P_Eng))</f>
        <v/>
      </c>
      <c r="I52" s="59" t="str">
        <f>IF($C52="","",SUMIF(P_Creator,$C52,P_Result))</f>
        <v/>
      </c>
      <c r="J52" s="60" t="str">
        <f>IF(OR(N(E52)=0,N(G52)=0),"",E52/G52*1000)</f>
        <v/>
      </c>
      <c r="K52" s="60" t="str">
        <f>IF(OR(N(E52)=0,N(H52)=0),"",E52/H52)</f>
        <v/>
      </c>
      <c r="L52" s="60" t="str">
        <f>IF(OR(N(E52)=0,N(I52)=0),"",E52/I52)</f>
        <v/>
      </c>
      <c r="M52" s="61" t="str">
        <f>IF(L52="","",IFERROR(REPT("█",MAX(1,ROUND(L52/MAX($L$45:$L$194)*12,0))),""))</f>
        <v/>
      </c>
    </row>
    <row r="53" spans="2:13" ht="20.100000000000001" customHeight="1">
      <c r="B53" s="57" t="str">
        <f>IF(L53="","",RANK(L53,$L$45:$L$194,1))</f>
        <v/>
      </c>
      <c r="C53" s="58" t="str">
        <f>IF(Calc!$M$16="","",INDEX(Calc!$I$8:$I$157,Calc!$M$16))</f>
        <v/>
      </c>
      <c r="D53" s="59" t="str">
        <f>IF($C53="","",COUNTIF(P_Creator,$C53))</f>
        <v/>
      </c>
      <c r="E53" s="59" t="str">
        <f>IF($C53="","",SUMIF(P_Creator,$C53,P_Cost))</f>
        <v/>
      </c>
      <c r="F53" s="59" t="str">
        <f>IF($C53="","",SUMIF(P_Creator,$C53,P_Reach))</f>
        <v/>
      </c>
      <c r="G53" s="59" t="str">
        <f>IF($C53="","",SUMIF(P_Creator,$C53,P_Impr))</f>
        <v/>
      </c>
      <c r="H53" s="59" t="str">
        <f>IF($C53="","",SUMIF(P_Creator,$C53,P_Eng))</f>
        <v/>
      </c>
      <c r="I53" s="59" t="str">
        <f>IF($C53="","",SUMIF(P_Creator,$C53,P_Result))</f>
        <v/>
      </c>
      <c r="J53" s="60" t="str">
        <f>IF(OR(N(E53)=0,N(G53)=0),"",E53/G53*1000)</f>
        <v/>
      </c>
      <c r="K53" s="60" t="str">
        <f>IF(OR(N(E53)=0,N(H53)=0),"",E53/H53)</f>
        <v/>
      </c>
      <c r="L53" s="60" t="str">
        <f>IF(OR(N(E53)=0,N(I53)=0),"",E53/I53)</f>
        <v/>
      </c>
      <c r="M53" s="61" t="str">
        <f>IF(L53="","",IFERROR(REPT("█",MAX(1,ROUND(L53/MAX($L$45:$L$194)*12,0))),""))</f>
        <v/>
      </c>
    </row>
    <row r="54" spans="2:13" ht="20.100000000000001" customHeight="1">
      <c r="B54" s="57" t="str">
        <f>IF(L54="","",RANK(L54,$L$45:$L$194,1))</f>
        <v/>
      </c>
      <c r="C54" s="58" t="str">
        <f>IF(Calc!$M$17="","",INDEX(Calc!$I$8:$I$157,Calc!$M$17))</f>
        <v/>
      </c>
      <c r="D54" s="59" t="str">
        <f>IF($C54="","",COUNTIF(P_Creator,$C54))</f>
        <v/>
      </c>
      <c r="E54" s="59" t="str">
        <f>IF($C54="","",SUMIF(P_Creator,$C54,P_Cost))</f>
        <v/>
      </c>
      <c r="F54" s="59" t="str">
        <f>IF($C54="","",SUMIF(P_Creator,$C54,P_Reach))</f>
        <v/>
      </c>
      <c r="G54" s="59" t="str">
        <f>IF($C54="","",SUMIF(P_Creator,$C54,P_Impr))</f>
        <v/>
      </c>
      <c r="H54" s="59" t="str">
        <f>IF($C54="","",SUMIF(P_Creator,$C54,P_Eng))</f>
        <v/>
      </c>
      <c r="I54" s="59" t="str">
        <f>IF($C54="","",SUMIF(P_Creator,$C54,P_Result))</f>
        <v/>
      </c>
      <c r="J54" s="60" t="str">
        <f>IF(OR(N(E54)=0,N(G54)=0),"",E54/G54*1000)</f>
        <v/>
      </c>
      <c r="K54" s="60" t="str">
        <f>IF(OR(N(E54)=0,N(H54)=0),"",E54/H54)</f>
        <v/>
      </c>
      <c r="L54" s="60" t="str">
        <f>IF(OR(N(E54)=0,N(I54)=0),"",E54/I54)</f>
        <v/>
      </c>
      <c r="M54" s="61" t="str">
        <f>IF(L54="","",IFERROR(REPT("█",MAX(1,ROUND(L54/MAX($L$45:$L$194)*12,0))),""))</f>
        <v/>
      </c>
    </row>
    <row r="55" spans="2:13" ht="20.100000000000001" customHeight="1">
      <c r="B55" s="57" t="str">
        <f>IF(L55="","",RANK(L55,$L$45:$L$194,1))</f>
        <v/>
      </c>
      <c r="C55" s="58" t="str">
        <f>IF(Calc!$M$18="","",INDEX(Calc!$I$8:$I$157,Calc!$M$18))</f>
        <v/>
      </c>
      <c r="D55" s="59" t="str">
        <f>IF($C55="","",COUNTIF(P_Creator,$C55))</f>
        <v/>
      </c>
      <c r="E55" s="59" t="str">
        <f>IF($C55="","",SUMIF(P_Creator,$C55,P_Cost))</f>
        <v/>
      </c>
      <c r="F55" s="59" t="str">
        <f>IF($C55="","",SUMIF(P_Creator,$C55,P_Reach))</f>
        <v/>
      </c>
      <c r="G55" s="59" t="str">
        <f>IF($C55="","",SUMIF(P_Creator,$C55,P_Impr))</f>
        <v/>
      </c>
      <c r="H55" s="59" t="str">
        <f>IF($C55="","",SUMIF(P_Creator,$C55,P_Eng))</f>
        <v/>
      </c>
      <c r="I55" s="59" t="str">
        <f>IF($C55="","",SUMIF(P_Creator,$C55,P_Result))</f>
        <v/>
      </c>
      <c r="J55" s="60" t="str">
        <f>IF(OR(N(E55)=0,N(G55)=0),"",E55/G55*1000)</f>
        <v/>
      </c>
      <c r="K55" s="60" t="str">
        <f>IF(OR(N(E55)=0,N(H55)=0),"",E55/H55)</f>
        <v/>
      </c>
      <c r="L55" s="60" t="str">
        <f>IF(OR(N(E55)=0,N(I55)=0),"",E55/I55)</f>
        <v/>
      </c>
      <c r="M55" s="61" t="str">
        <f>IF(L55="","",IFERROR(REPT("█",MAX(1,ROUND(L55/MAX($L$45:$L$194)*12,0))),""))</f>
        <v/>
      </c>
    </row>
    <row r="56" spans="2:13" ht="20.100000000000001" customHeight="1">
      <c r="B56" s="57" t="str">
        <f>IF(L56="","",RANK(L56,$L$45:$L$194,1))</f>
        <v/>
      </c>
      <c r="C56" s="58" t="str">
        <f>IF(Calc!$M$19="","",INDEX(Calc!$I$8:$I$157,Calc!$M$19))</f>
        <v/>
      </c>
      <c r="D56" s="59" t="str">
        <f>IF($C56="","",COUNTIF(P_Creator,$C56))</f>
        <v/>
      </c>
      <c r="E56" s="59" t="str">
        <f>IF($C56="","",SUMIF(P_Creator,$C56,P_Cost))</f>
        <v/>
      </c>
      <c r="F56" s="59" t="str">
        <f>IF($C56="","",SUMIF(P_Creator,$C56,P_Reach))</f>
        <v/>
      </c>
      <c r="G56" s="59" t="str">
        <f>IF($C56="","",SUMIF(P_Creator,$C56,P_Impr))</f>
        <v/>
      </c>
      <c r="H56" s="59" t="str">
        <f>IF($C56="","",SUMIF(P_Creator,$C56,P_Eng))</f>
        <v/>
      </c>
      <c r="I56" s="59" t="str">
        <f>IF($C56="","",SUMIF(P_Creator,$C56,P_Result))</f>
        <v/>
      </c>
      <c r="J56" s="60" t="str">
        <f>IF(OR(N(E56)=0,N(G56)=0),"",E56/G56*1000)</f>
        <v/>
      </c>
      <c r="K56" s="60" t="str">
        <f>IF(OR(N(E56)=0,N(H56)=0),"",E56/H56)</f>
        <v/>
      </c>
      <c r="L56" s="60" t="str">
        <f>IF(OR(N(E56)=0,N(I56)=0),"",E56/I56)</f>
        <v/>
      </c>
      <c r="M56" s="61" t="str">
        <f>IF(L56="","",IFERROR(REPT("█",MAX(1,ROUND(L56/MAX($L$45:$L$194)*12,0))),""))</f>
        <v/>
      </c>
    </row>
    <row r="57" spans="2:13" ht="20.100000000000001" customHeight="1">
      <c r="B57" s="57" t="str">
        <f>IF(L57="","",RANK(L57,$L$45:$L$194,1))</f>
        <v/>
      </c>
      <c r="C57" s="58" t="str">
        <f>IF(Calc!$M$20="","",INDEX(Calc!$I$8:$I$157,Calc!$M$20))</f>
        <v/>
      </c>
      <c r="D57" s="59" t="str">
        <f>IF($C57="","",COUNTIF(P_Creator,$C57))</f>
        <v/>
      </c>
      <c r="E57" s="59" t="str">
        <f>IF($C57="","",SUMIF(P_Creator,$C57,P_Cost))</f>
        <v/>
      </c>
      <c r="F57" s="59" t="str">
        <f>IF($C57="","",SUMIF(P_Creator,$C57,P_Reach))</f>
        <v/>
      </c>
      <c r="G57" s="59" t="str">
        <f>IF($C57="","",SUMIF(P_Creator,$C57,P_Impr))</f>
        <v/>
      </c>
      <c r="H57" s="59" t="str">
        <f>IF($C57="","",SUMIF(P_Creator,$C57,P_Eng))</f>
        <v/>
      </c>
      <c r="I57" s="59" t="str">
        <f>IF($C57="","",SUMIF(P_Creator,$C57,P_Result))</f>
        <v/>
      </c>
      <c r="J57" s="60" t="str">
        <f>IF(OR(N(E57)=0,N(G57)=0),"",E57/G57*1000)</f>
        <v/>
      </c>
      <c r="K57" s="60" t="str">
        <f>IF(OR(N(E57)=0,N(H57)=0),"",E57/H57)</f>
        <v/>
      </c>
      <c r="L57" s="60" t="str">
        <f>IF(OR(N(E57)=0,N(I57)=0),"",E57/I57)</f>
        <v/>
      </c>
      <c r="M57" s="61" t="str">
        <f>IF(L57="","",IFERROR(REPT("█",MAX(1,ROUND(L57/MAX($L$45:$L$194)*12,0))),""))</f>
        <v/>
      </c>
    </row>
    <row r="58" spans="2:13" ht="20.100000000000001" customHeight="1">
      <c r="B58" s="57" t="str">
        <f>IF(L58="","",RANK(L58,$L$45:$L$194,1))</f>
        <v/>
      </c>
      <c r="C58" s="58" t="str">
        <f>IF(Calc!$M$21="","",INDEX(Calc!$I$8:$I$157,Calc!$M$21))</f>
        <v/>
      </c>
      <c r="D58" s="59" t="str">
        <f>IF($C58="","",COUNTIF(P_Creator,$C58))</f>
        <v/>
      </c>
      <c r="E58" s="59" t="str">
        <f>IF($C58="","",SUMIF(P_Creator,$C58,P_Cost))</f>
        <v/>
      </c>
      <c r="F58" s="59" t="str">
        <f>IF($C58="","",SUMIF(P_Creator,$C58,P_Reach))</f>
        <v/>
      </c>
      <c r="G58" s="59" t="str">
        <f>IF($C58="","",SUMIF(P_Creator,$C58,P_Impr))</f>
        <v/>
      </c>
      <c r="H58" s="59" t="str">
        <f>IF($C58="","",SUMIF(P_Creator,$C58,P_Eng))</f>
        <v/>
      </c>
      <c r="I58" s="59" t="str">
        <f>IF($C58="","",SUMIF(P_Creator,$C58,P_Result))</f>
        <v/>
      </c>
      <c r="J58" s="60" t="str">
        <f>IF(OR(N(E58)=0,N(G58)=0),"",E58/G58*1000)</f>
        <v/>
      </c>
      <c r="K58" s="60" t="str">
        <f>IF(OR(N(E58)=0,N(H58)=0),"",E58/H58)</f>
        <v/>
      </c>
      <c r="L58" s="60" t="str">
        <f>IF(OR(N(E58)=0,N(I58)=0),"",E58/I58)</f>
        <v/>
      </c>
      <c r="M58" s="61" t="str">
        <f>IF(L58="","",IFERROR(REPT("█",MAX(1,ROUND(L58/MAX($L$45:$L$194)*12,0))),""))</f>
        <v/>
      </c>
    </row>
    <row r="59" spans="2:13" ht="20.100000000000001" customHeight="1">
      <c r="B59" s="57" t="str">
        <f>IF(L59="","",RANK(L59,$L$45:$L$194,1))</f>
        <v/>
      </c>
      <c r="C59" s="58" t="str">
        <f>IF(Calc!$M$22="","",INDEX(Calc!$I$8:$I$157,Calc!$M$22))</f>
        <v/>
      </c>
      <c r="D59" s="59" t="str">
        <f>IF($C59="","",COUNTIF(P_Creator,$C59))</f>
        <v/>
      </c>
      <c r="E59" s="59" t="str">
        <f>IF($C59="","",SUMIF(P_Creator,$C59,P_Cost))</f>
        <v/>
      </c>
      <c r="F59" s="59" t="str">
        <f>IF($C59="","",SUMIF(P_Creator,$C59,P_Reach))</f>
        <v/>
      </c>
      <c r="G59" s="59" t="str">
        <f>IF($C59="","",SUMIF(P_Creator,$C59,P_Impr))</f>
        <v/>
      </c>
      <c r="H59" s="59" t="str">
        <f>IF($C59="","",SUMIF(P_Creator,$C59,P_Eng))</f>
        <v/>
      </c>
      <c r="I59" s="59" t="str">
        <f>IF($C59="","",SUMIF(P_Creator,$C59,P_Result))</f>
        <v/>
      </c>
      <c r="J59" s="60" t="str">
        <f>IF(OR(N(E59)=0,N(G59)=0),"",E59/G59*1000)</f>
        <v/>
      </c>
      <c r="K59" s="60" t="str">
        <f>IF(OR(N(E59)=0,N(H59)=0),"",E59/H59)</f>
        <v/>
      </c>
      <c r="L59" s="60" t="str">
        <f>IF(OR(N(E59)=0,N(I59)=0),"",E59/I59)</f>
        <v/>
      </c>
      <c r="M59" s="61" t="str">
        <f>IF(L59="","",IFERROR(REPT("█",MAX(1,ROUND(L59/MAX($L$45:$L$194)*12,0))),""))</f>
        <v/>
      </c>
    </row>
    <row r="60" spans="2:13" ht="20.100000000000001" customHeight="1">
      <c r="B60" s="57" t="str">
        <f>IF(L60="","",RANK(L60,$L$45:$L$194,1))</f>
        <v/>
      </c>
      <c r="C60" s="58" t="str">
        <f>IF(Calc!$M$23="","",INDEX(Calc!$I$8:$I$157,Calc!$M$23))</f>
        <v/>
      </c>
      <c r="D60" s="59" t="str">
        <f>IF($C60="","",COUNTIF(P_Creator,$C60))</f>
        <v/>
      </c>
      <c r="E60" s="59" t="str">
        <f>IF($C60="","",SUMIF(P_Creator,$C60,P_Cost))</f>
        <v/>
      </c>
      <c r="F60" s="59" t="str">
        <f>IF($C60="","",SUMIF(P_Creator,$C60,P_Reach))</f>
        <v/>
      </c>
      <c r="G60" s="59" t="str">
        <f>IF($C60="","",SUMIF(P_Creator,$C60,P_Impr))</f>
        <v/>
      </c>
      <c r="H60" s="59" t="str">
        <f>IF($C60="","",SUMIF(P_Creator,$C60,P_Eng))</f>
        <v/>
      </c>
      <c r="I60" s="59" t="str">
        <f>IF($C60="","",SUMIF(P_Creator,$C60,P_Result))</f>
        <v/>
      </c>
      <c r="J60" s="60" t="str">
        <f>IF(OR(N(E60)=0,N(G60)=0),"",E60/G60*1000)</f>
        <v/>
      </c>
      <c r="K60" s="60" t="str">
        <f>IF(OR(N(E60)=0,N(H60)=0),"",E60/H60)</f>
        <v/>
      </c>
      <c r="L60" s="60" t="str">
        <f>IF(OR(N(E60)=0,N(I60)=0),"",E60/I60)</f>
        <v/>
      </c>
      <c r="M60" s="61" t="str">
        <f>IF(L60="","",IFERROR(REPT("█",MAX(1,ROUND(L60/MAX($L$45:$L$194)*12,0))),""))</f>
        <v/>
      </c>
    </row>
    <row r="61" spans="2:13" ht="20.100000000000001" customHeight="1">
      <c r="B61" s="57" t="str">
        <f>IF(L61="","",RANK(L61,$L$45:$L$194,1))</f>
        <v/>
      </c>
      <c r="C61" s="58" t="str">
        <f>IF(Calc!$M$24="","",INDEX(Calc!$I$8:$I$157,Calc!$M$24))</f>
        <v/>
      </c>
      <c r="D61" s="59" t="str">
        <f>IF($C61="","",COUNTIF(P_Creator,$C61))</f>
        <v/>
      </c>
      <c r="E61" s="59" t="str">
        <f>IF($C61="","",SUMIF(P_Creator,$C61,P_Cost))</f>
        <v/>
      </c>
      <c r="F61" s="59" t="str">
        <f>IF($C61="","",SUMIF(P_Creator,$C61,P_Reach))</f>
        <v/>
      </c>
      <c r="G61" s="59" t="str">
        <f>IF($C61="","",SUMIF(P_Creator,$C61,P_Impr))</f>
        <v/>
      </c>
      <c r="H61" s="59" t="str">
        <f>IF($C61="","",SUMIF(P_Creator,$C61,P_Eng))</f>
        <v/>
      </c>
      <c r="I61" s="59" t="str">
        <f>IF($C61="","",SUMIF(P_Creator,$C61,P_Result))</f>
        <v/>
      </c>
      <c r="J61" s="60" t="str">
        <f>IF(OR(N(E61)=0,N(G61)=0),"",E61/G61*1000)</f>
        <v/>
      </c>
      <c r="K61" s="60" t="str">
        <f>IF(OR(N(E61)=0,N(H61)=0),"",E61/H61)</f>
        <v/>
      </c>
      <c r="L61" s="60" t="str">
        <f>IF(OR(N(E61)=0,N(I61)=0),"",E61/I61)</f>
        <v/>
      </c>
      <c r="M61" s="61" t="str">
        <f>IF(L61="","",IFERROR(REPT("█",MAX(1,ROUND(L61/MAX($L$45:$L$194)*12,0))),""))</f>
        <v/>
      </c>
    </row>
    <row r="62" spans="2:13" ht="20.100000000000001" customHeight="1">
      <c r="B62" s="57" t="str">
        <f>IF(L62="","",RANK(L62,$L$45:$L$194,1))</f>
        <v/>
      </c>
      <c r="C62" s="58" t="str">
        <f>IF(Calc!$M$25="","",INDEX(Calc!$I$8:$I$157,Calc!$M$25))</f>
        <v/>
      </c>
      <c r="D62" s="59" t="str">
        <f>IF($C62="","",COUNTIF(P_Creator,$C62))</f>
        <v/>
      </c>
      <c r="E62" s="59" t="str">
        <f>IF($C62="","",SUMIF(P_Creator,$C62,P_Cost))</f>
        <v/>
      </c>
      <c r="F62" s="59" t="str">
        <f>IF($C62="","",SUMIF(P_Creator,$C62,P_Reach))</f>
        <v/>
      </c>
      <c r="G62" s="59" t="str">
        <f>IF($C62="","",SUMIF(P_Creator,$C62,P_Impr))</f>
        <v/>
      </c>
      <c r="H62" s="59" t="str">
        <f>IF($C62="","",SUMIF(P_Creator,$C62,P_Eng))</f>
        <v/>
      </c>
      <c r="I62" s="59" t="str">
        <f>IF($C62="","",SUMIF(P_Creator,$C62,P_Result))</f>
        <v/>
      </c>
      <c r="J62" s="60" t="str">
        <f>IF(OR(N(E62)=0,N(G62)=0),"",E62/G62*1000)</f>
        <v/>
      </c>
      <c r="K62" s="60" t="str">
        <f>IF(OR(N(E62)=0,N(H62)=0),"",E62/H62)</f>
        <v/>
      </c>
      <c r="L62" s="60" t="str">
        <f>IF(OR(N(E62)=0,N(I62)=0),"",E62/I62)</f>
        <v/>
      </c>
      <c r="M62" s="61" t="str">
        <f>IF(L62="","",IFERROR(REPT("█",MAX(1,ROUND(L62/MAX($L$45:$L$194)*12,0))),""))</f>
        <v/>
      </c>
    </row>
    <row r="63" spans="2:13" ht="20.100000000000001" customHeight="1">
      <c r="B63" s="57" t="str">
        <f>IF(L63="","",RANK(L63,$L$45:$L$194,1))</f>
        <v/>
      </c>
      <c r="C63" s="58" t="str">
        <f>IF(Calc!$M$26="","",INDEX(Calc!$I$8:$I$157,Calc!$M$26))</f>
        <v/>
      </c>
      <c r="D63" s="59" t="str">
        <f>IF($C63="","",COUNTIF(P_Creator,$C63))</f>
        <v/>
      </c>
      <c r="E63" s="59" t="str">
        <f>IF($C63="","",SUMIF(P_Creator,$C63,P_Cost))</f>
        <v/>
      </c>
      <c r="F63" s="59" t="str">
        <f>IF($C63="","",SUMIF(P_Creator,$C63,P_Reach))</f>
        <v/>
      </c>
      <c r="G63" s="59" t="str">
        <f>IF($C63="","",SUMIF(P_Creator,$C63,P_Impr))</f>
        <v/>
      </c>
      <c r="H63" s="59" t="str">
        <f>IF($C63="","",SUMIF(P_Creator,$C63,P_Eng))</f>
        <v/>
      </c>
      <c r="I63" s="59" t="str">
        <f>IF($C63="","",SUMIF(P_Creator,$C63,P_Result))</f>
        <v/>
      </c>
      <c r="J63" s="60" t="str">
        <f>IF(OR(N(E63)=0,N(G63)=0),"",E63/G63*1000)</f>
        <v/>
      </c>
      <c r="K63" s="60" t="str">
        <f>IF(OR(N(E63)=0,N(H63)=0),"",E63/H63)</f>
        <v/>
      </c>
      <c r="L63" s="60" t="str">
        <f>IF(OR(N(E63)=0,N(I63)=0),"",E63/I63)</f>
        <v/>
      </c>
      <c r="M63" s="61" t="str">
        <f>IF(L63="","",IFERROR(REPT("█",MAX(1,ROUND(L63/MAX($L$45:$L$194)*12,0))),""))</f>
        <v/>
      </c>
    </row>
    <row r="64" spans="2:13" ht="20.100000000000001" customHeight="1">
      <c r="B64" s="57" t="str">
        <f>IF(L64="","",RANK(L64,$L$45:$L$194,1))</f>
        <v/>
      </c>
      <c r="C64" s="58" t="str">
        <f>IF(Calc!$M$27="","",INDEX(Calc!$I$8:$I$157,Calc!$M$27))</f>
        <v/>
      </c>
      <c r="D64" s="59" t="str">
        <f>IF($C64="","",COUNTIF(P_Creator,$C64))</f>
        <v/>
      </c>
      <c r="E64" s="59" t="str">
        <f>IF($C64="","",SUMIF(P_Creator,$C64,P_Cost))</f>
        <v/>
      </c>
      <c r="F64" s="59" t="str">
        <f>IF($C64="","",SUMIF(P_Creator,$C64,P_Reach))</f>
        <v/>
      </c>
      <c r="G64" s="59" t="str">
        <f>IF($C64="","",SUMIF(P_Creator,$C64,P_Impr))</f>
        <v/>
      </c>
      <c r="H64" s="59" t="str">
        <f>IF($C64="","",SUMIF(P_Creator,$C64,P_Eng))</f>
        <v/>
      </c>
      <c r="I64" s="59" t="str">
        <f>IF($C64="","",SUMIF(P_Creator,$C64,P_Result))</f>
        <v/>
      </c>
      <c r="J64" s="60" t="str">
        <f>IF(OR(N(E64)=0,N(G64)=0),"",E64/G64*1000)</f>
        <v/>
      </c>
      <c r="K64" s="60" t="str">
        <f>IF(OR(N(E64)=0,N(H64)=0),"",E64/H64)</f>
        <v/>
      </c>
      <c r="L64" s="60" t="str">
        <f>IF(OR(N(E64)=0,N(I64)=0),"",E64/I64)</f>
        <v/>
      </c>
      <c r="M64" s="61" t="str">
        <f>IF(L64="","",IFERROR(REPT("█",MAX(1,ROUND(L64/MAX($L$45:$L$194)*12,0))),""))</f>
        <v/>
      </c>
    </row>
    <row r="65" spans="2:13" ht="20.100000000000001" customHeight="1">
      <c r="B65" s="57" t="str">
        <f>IF(L65="","",RANK(L65,$L$45:$L$194,1))</f>
        <v/>
      </c>
      <c r="C65" s="58" t="str">
        <f>IF(Calc!$M$28="","",INDEX(Calc!$I$8:$I$157,Calc!$M$28))</f>
        <v/>
      </c>
      <c r="D65" s="59" t="str">
        <f>IF($C65="","",COUNTIF(P_Creator,$C65))</f>
        <v/>
      </c>
      <c r="E65" s="59" t="str">
        <f>IF($C65="","",SUMIF(P_Creator,$C65,P_Cost))</f>
        <v/>
      </c>
      <c r="F65" s="59" t="str">
        <f>IF($C65="","",SUMIF(P_Creator,$C65,P_Reach))</f>
        <v/>
      </c>
      <c r="G65" s="59" t="str">
        <f>IF($C65="","",SUMIF(P_Creator,$C65,P_Impr))</f>
        <v/>
      </c>
      <c r="H65" s="59" t="str">
        <f>IF($C65="","",SUMIF(P_Creator,$C65,P_Eng))</f>
        <v/>
      </c>
      <c r="I65" s="59" t="str">
        <f>IF($C65="","",SUMIF(P_Creator,$C65,P_Result))</f>
        <v/>
      </c>
      <c r="J65" s="60" t="str">
        <f>IF(OR(N(E65)=0,N(G65)=0),"",E65/G65*1000)</f>
        <v/>
      </c>
      <c r="K65" s="60" t="str">
        <f>IF(OR(N(E65)=0,N(H65)=0),"",E65/H65)</f>
        <v/>
      </c>
      <c r="L65" s="60" t="str">
        <f>IF(OR(N(E65)=0,N(I65)=0),"",E65/I65)</f>
        <v/>
      </c>
      <c r="M65" s="61" t="str">
        <f>IF(L65="","",IFERROR(REPT("█",MAX(1,ROUND(L65/MAX($L$45:$L$194)*12,0))),""))</f>
        <v/>
      </c>
    </row>
    <row r="66" spans="2:13" ht="20.100000000000001" customHeight="1">
      <c r="B66" s="57" t="str">
        <f>IF(L66="","",RANK(L66,$L$45:$L$194,1))</f>
        <v/>
      </c>
      <c r="C66" s="58" t="str">
        <f>IF(Calc!$M$29="","",INDEX(Calc!$I$8:$I$157,Calc!$M$29))</f>
        <v/>
      </c>
      <c r="D66" s="59" t="str">
        <f>IF($C66="","",COUNTIF(P_Creator,$C66))</f>
        <v/>
      </c>
      <c r="E66" s="59" t="str">
        <f>IF($C66="","",SUMIF(P_Creator,$C66,P_Cost))</f>
        <v/>
      </c>
      <c r="F66" s="59" t="str">
        <f>IF($C66="","",SUMIF(P_Creator,$C66,P_Reach))</f>
        <v/>
      </c>
      <c r="G66" s="59" t="str">
        <f>IF($C66="","",SUMIF(P_Creator,$C66,P_Impr))</f>
        <v/>
      </c>
      <c r="H66" s="59" t="str">
        <f>IF($C66="","",SUMIF(P_Creator,$C66,P_Eng))</f>
        <v/>
      </c>
      <c r="I66" s="59" t="str">
        <f>IF($C66="","",SUMIF(P_Creator,$C66,P_Result))</f>
        <v/>
      </c>
      <c r="J66" s="60" t="str">
        <f>IF(OR(N(E66)=0,N(G66)=0),"",E66/G66*1000)</f>
        <v/>
      </c>
      <c r="K66" s="60" t="str">
        <f>IF(OR(N(E66)=0,N(H66)=0),"",E66/H66)</f>
        <v/>
      </c>
      <c r="L66" s="60" t="str">
        <f>IF(OR(N(E66)=0,N(I66)=0),"",E66/I66)</f>
        <v/>
      </c>
      <c r="M66" s="61" t="str">
        <f>IF(L66="","",IFERROR(REPT("█",MAX(1,ROUND(L66/MAX($L$45:$L$194)*12,0))),""))</f>
        <v/>
      </c>
    </row>
    <row r="67" spans="2:13" ht="20.100000000000001" customHeight="1">
      <c r="B67" s="57" t="str">
        <f>IF(L67="","",RANK(L67,$L$45:$L$194,1))</f>
        <v/>
      </c>
      <c r="C67" s="58" t="str">
        <f>IF(Calc!$M$30="","",INDEX(Calc!$I$8:$I$157,Calc!$M$30))</f>
        <v/>
      </c>
      <c r="D67" s="59" t="str">
        <f>IF($C67="","",COUNTIF(P_Creator,$C67))</f>
        <v/>
      </c>
      <c r="E67" s="59" t="str">
        <f>IF($C67="","",SUMIF(P_Creator,$C67,P_Cost))</f>
        <v/>
      </c>
      <c r="F67" s="59" t="str">
        <f>IF($C67="","",SUMIF(P_Creator,$C67,P_Reach))</f>
        <v/>
      </c>
      <c r="G67" s="59" t="str">
        <f>IF($C67="","",SUMIF(P_Creator,$C67,P_Impr))</f>
        <v/>
      </c>
      <c r="H67" s="59" t="str">
        <f>IF($C67="","",SUMIF(P_Creator,$C67,P_Eng))</f>
        <v/>
      </c>
      <c r="I67" s="59" t="str">
        <f>IF($C67="","",SUMIF(P_Creator,$C67,P_Result))</f>
        <v/>
      </c>
      <c r="J67" s="60" t="str">
        <f>IF(OR(N(E67)=0,N(G67)=0),"",E67/G67*1000)</f>
        <v/>
      </c>
      <c r="K67" s="60" t="str">
        <f>IF(OR(N(E67)=0,N(H67)=0),"",E67/H67)</f>
        <v/>
      </c>
      <c r="L67" s="60" t="str">
        <f>IF(OR(N(E67)=0,N(I67)=0),"",E67/I67)</f>
        <v/>
      </c>
      <c r="M67" s="61" t="str">
        <f>IF(L67="","",IFERROR(REPT("█",MAX(1,ROUND(L67/MAX($L$45:$L$194)*12,0))),""))</f>
        <v/>
      </c>
    </row>
    <row r="68" spans="2:13" ht="20.100000000000001" customHeight="1">
      <c r="B68" s="57" t="str">
        <f>IF(L68="","",RANK(L68,$L$45:$L$194,1))</f>
        <v/>
      </c>
      <c r="C68" s="58" t="str">
        <f>IF(Calc!$M$31="","",INDEX(Calc!$I$8:$I$157,Calc!$M$31))</f>
        <v/>
      </c>
      <c r="D68" s="59" t="str">
        <f>IF($C68="","",COUNTIF(P_Creator,$C68))</f>
        <v/>
      </c>
      <c r="E68" s="59" t="str">
        <f>IF($C68="","",SUMIF(P_Creator,$C68,P_Cost))</f>
        <v/>
      </c>
      <c r="F68" s="59" t="str">
        <f>IF($C68="","",SUMIF(P_Creator,$C68,P_Reach))</f>
        <v/>
      </c>
      <c r="G68" s="59" t="str">
        <f>IF($C68="","",SUMIF(P_Creator,$C68,P_Impr))</f>
        <v/>
      </c>
      <c r="H68" s="59" t="str">
        <f>IF($C68="","",SUMIF(P_Creator,$C68,P_Eng))</f>
        <v/>
      </c>
      <c r="I68" s="59" t="str">
        <f>IF($C68="","",SUMIF(P_Creator,$C68,P_Result))</f>
        <v/>
      </c>
      <c r="J68" s="60" t="str">
        <f>IF(OR(N(E68)=0,N(G68)=0),"",E68/G68*1000)</f>
        <v/>
      </c>
      <c r="K68" s="60" t="str">
        <f>IF(OR(N(E68)=0,N(H68)=0),"",E68/H68)</f>
        <v/>
      </c>
      <c r="L68" s="60" t="str">
        <f>IF(OR(N(E68)=0,N(I68)=0),"",E68/I68)</f>
        <v/>
      </c>
      <c r="M68" s="61" t="str">
        <f>IF(L68="","",IFERROR(REPT("█",MAX(1,ROUND(L68/MAX($L$45:$L$194)*12,0))),""))</f>
        <v/>
      </c>
    </row>
    <row r="69" spans="2:13" ht="20.100000000000001" customHeight="1">
      <c r="B69" s="57" t="str">
        <f>IF(L69="","",RANK(L69,$L$45:$L$194,1))</f>
        <v/>
      </c>
      <c r="C69" s="58" t="str">
        <f>IF(Calc!$M$32="","",INDEX(Calc!$I$8:$I$157,Calc!$M$32))</f>
        <v/>
      </c>
      <c r="D69" s="59" t="str">
        <f>IF($C69="","",COUNTIF(P_Creator,$C69))</f>
        <v/>
      </c>
      <c r="E69" s="59" t="str">
        <f>IF($C69="","",SUMIF(P_Creator,$C69,P_Cost))</f>
        <v/>
      </c>
      <c r="F69" s="59" t="str">
        <f>IF($C69="","",SUMIF(P_Creator,$C69,P_Reach))</f>
        <v/>
      </c>
      <c r="G69" s="59" t="str">
        <f>IF($C69="","",SUMIF(P_Creator,$C69,P_Impr))</f>
        <v/>
      </c>
      <c r="H69" s="59" t="str">
        <f>IF($C69="","",SUMIF(P_Creator,$C69,P_Eng))</f>
        <v/>
      </c>
      <c r="I69" s="59" t="str">
        <f>IF($C69="","",SUMIF(P_Creator,$C69,P_Result))</f>
        <v/>
      </c>
      <c r="J69" s="60" t="str">
        <f>IF(OR(N(E69)=0,N(G69)=0),"",E69/G69*1000)</f>
        <v/>
      </c>
      <c r="K69" s="60" t="str">
        <f>IF(OR(N(E69)=0,N(H69)=0),"",E69/H69)</f>
        <v/>
      </c>
      <c r="L69" s="60" t="str">
        <f>IF(OR(N(E69)=0,N(I69)=0),"",E69/I69)</f>
        <v/>
      </c>
      <c r="M69" s="61" t="str">
        <f>IF(L69="","",IFERROR(REPT("█",MAX(1,ROUND(L69/MAX($L$45:$L$194)*12,0))),""))</f>
        <v/>
      </c>
    </row>
    <row r="70" spans="2:13" ht="20.100000000000001" customHeight="1">
      <c r="B70" s="57" t="str">
        <f>IF(L70="","",RANK(L70,$L$45:$L$194,1))</f>
        <v/>
      </c>
      <c r="C70" s="58" t="str">
        <f>IF(Calc!$M$33="","",INDEX(Calc!$I$8:$I$157,Calc!$M$33))</f>
        <v/>
      </c>
      <c r="D70" s="59" t="str">
        <f>IF($C70="","",COUNTIF(P_Creator,$C70))</f>
        <v/>
      </c>
      <c r="E70" s="59" t="str">
        <f>IF($C70="","",SUMIF(P_Creator,$C70,P_Cost))</f>
        <v/>
      </c>
      <c r="F70" s="59" t="str">
        <f>IF($C70="","",SUMIF(P_Creator,$C70,P_Reach))</f>
        <v/>
      </c>
      <c r="G70" s="59" t="str">
        <f>IF($C70="","",SUMIF(P_Creator,$C70,P_Impr))</f>
        <v/>
      </c>
      <c r="H70" s="59" t="str">
        <f>IF($C70="","",SUMIF(P_Creator,$C70,P_Eng))</f>
        <v/>
      </c>
      <c r="I70" s="59" t="str">
        <f>IF($C70="","",SUMIF(P_Creator,$C70,P_Result))</f>
        <v/>
      </c>
      <c r="J70" s="60" t="str">
        <f>IF(OR(N(E70)=0,N(G70)=0),"",E70/G70*1000)</f>
        <v/>
      </c>
      <c r="K70" s="60" t="str">
        <f>IF(OR(N(E70)=0,N(H70)=0),"",E70/H70)</f>
        <v/>
      </c>
      <c r="L70" s="60" t="str">
        <f>IF(OR(N(E70)=0,N(I70)=0),"",E70/I70)</f>
        <v/>
      </c>
      <c r="M70" s="61" t="str">
        <f>IF(L70="","",IFERROR(REPT("█",MAX(1,ROUND(L70/MAX($L$45:$L$194)*12,0))),""))</f>
        <v/>
      </c>
    </row>
    <row r="71" spans="2:13" ht="20.100000000000001" customHeight="1">
      <c r="B71" s="57" t="str">
        <f>IF(L71="","",RANK(L71,$L$45:$L$194,1))</f>
        <v/>
      </c>
      <c r="C71" s="58" t="str">
        <f>IF(Calc!$M$34="","",INDEX(Calc!$I$8:$I$157,Calc!$M$34))</f>
        <v/>
      </c>
      <c r="D71" s="59" t="str">
        <f>IF($C71="","",COUNTIF(P_Creator,$C71))</f>
        <v/>
      </c>
      <c r="E71" s="59" t="str">
        <f>IF($C71="","",SUMIF(P_Creator,$C71,P_Cost))</f>
        <v/>
      </c>
      <c r="F71" s="59" t="str">
        <f>IF($C71="","",SUMIF(P_Creator,$C71,P_Reach))</f>
        <v/>
      </c>
      <c r="G71" s="59" t="str">
        <f>IF($C71="","",SUMIF(P_Creator,$C71,P_Impr))</f>
        <v/>
      </c>
      <c r="H71" s="59" t="str">
        <f>IF($C71="","",SUMIF(P_Creator,$C71,P_Eng))</f>
        <v/>
      </c>
      <c r="I71" s="59" t="str">
        <f>IF($C71="","",SUMIF(P_Creator,$C71,P_Result))</f>
        <v/>
      </c>
      <c r="J71" s="60" t="str">
        <f>IF(OR(N(E71)=0,N(G71)=0),"",E71/G71*1000)</f>
        <v/>
      </c>
      <c r="K71" s="60" t="str">
        <f>IF(OR(N(E71)=0,N(H71)=0),"",E71/H71)</f>
        <v/>
      </c>
      <c r="L71" s="60" t="str">
        <f>IF(OR(N(E71)=0,N(I71)=0),"",E71/I71)</f>
        <v/>
      </c>
      <c r="M71" s="61" t="str">
        <f>IF(L71="","",IFERROR(REPT("█",MAX(1,ROUND(L71/MAX($L$45:$L$194)*12,0))),""))</f>
        <v/>
      </c>
    </row>
    <row r="72" spans="2:13" ht="20.100000000000001" customHeight="1">
      <c r="B72" s="57" t="str">
        <f>IF(L72="","",RANK(L72,$L$45:$L$194,1))</f>
        <v/>
      </c>
      <c r="C72" s="58" t="str">
        <f>IF(Calc!$M$35="","",INDEX(Calc!$I$8:$I$157,Calc!$M$35))</f>
        <v/>
      </c>
      <c r="D72" s="59" t="str">
        <f>IF($C72="","",COUNTIF(P_Creator,$C72))</f>
        <v/>
      </c>
      <c r="E72" s="59" t="str">
        <f>IF($C72="","",SUMIF(P_Creator,$C72,P_Cost))</f>
        <v/>
      </c>
      <c r="F72" s="59" t="str">
        <f>IF($C72="","",SUMIF(P_Creator,$C72,P_Reach))</f>
        <v/>
      </c>
      <c r="G72" s="59" t="str">
        <f>IF($C72="","",SUMIF(P_Creator,$C72,P_Impr))</f>
        <v/>
      </c>
      <c r="H72" s="59" t="str">
        <f>IF($C72="","",SUMIF(P_Creator,$C72,P_Eng))</f>
        <v/>
      </c>
      <c r="I72" s="59" t="str">
        <f>IF($C72="","",SUMIF(P_Creator,$C72,P_Result))</f>
        <v/>
      </c>
      <c r="J72" s="60" t="str">
        <f>IF(OR(N(E72)=0,N(G72)=0),"",E72/G72*1000)</f>
        <v/>
      </c>
      <c r="K72" s="60" t="str">
        <f>IF(OR(N(E72)=0,N(H72)=0),"",E72/H72)</f>
        <v/>
      </c>
      <c r="L72" s="60" t="str">
        <f>IF(OR(N(E72)=0,N(I72)=0),"",E72/I72)</f>
        <v/>
      </c>
      <c r="M72" s="61" t="str">
        <f>IF(L72="","",IFERROR(REPT("█",MAX(1,ROUND(L72/MAX($L$45:$L$194)*12,0))),""))</f>
        <v/>
      </c>
    </row>
    <row r="73" spans="2:13" ht="20.100000000000001" customHeight="1">
      <c r="B73" s="57" t="str">
        <f>IF(L73="","",RANK(L73,$L$45:$L$194,1))</f>
        <v/>
      </c>
      <c r="C73" s="58" t="str">
        <f>IF(Calc!$M$36="","",INDEX(Calc!$I$8:$I$157,Calc!$M$36))</f>
        <v/>
      </c>
      <c r="D73" s="59" t="str">
        <f>IF($C73="","",COUNTIF(P_Creator,$C73))</f>
        <v/>
      </c>
      <c r="E73" s="59" t="str">
        <f>IF($C73="","",SUMIF(P_Creator,$C73,P_Cost))</f>
        <v/>
      </c>
      <c r="F73" s="59" t="str">
        <f>IF($C73="","",SUMIF(P_Creator,$C73,P_Reach))</f>
        <v/>
      </c>
      <c r="G73" s="59" t="str">
        <f>IF($C73="","",SUMIF(P_Creator,$C73,P_Impr))</f>
        <v/>
      </c>
      <c r="H73" s="59" t="str">
        <f>IF($C73="","",SUMIF(P_Creator,$C73,P_Eng))</f>
        <v/>
      </c>
      <c r="I73" s="59" t="str">
        <f>IF($C73="","",SUMIF(P_Creator,$C73,P_Result))</f>
        <v/>
      </c>
      <c r="J73" s="60" t="str">
        <f>IF(OR(N(E73)=0,N(G73)=0),"",E73/G73*1000)</f>
        <v/>
      </c>
      <c r="K73" s="60" t="str">
        <f>IF(OR(N(E73)=0,N(H73)=0),"",E73/H73)</f>
        <v/>
      </c>
      <c r="L73" s="60" t="str">
        <f>IF(OR(N(E73)=0,N(I73)=0),"",E73/I73)</f>
        <v/>
      </c>
      <c r="M73" s="61" t="str">
        <f>IF(L73="","",IFERROR(REPT("█",MAX(1,ROUND(L73/MAX($L$45:$L$194)*12,0))),""))</f>
        <v/>
      </c>
    </row>
    <row r="74" spans="2:13" ht="20.100000000000001" customHeight="1">
      <c r="B74" s="57" t="str">
        <f>IF(L74="","",RANK(L74,$L$45:$L$194,1))</f>
        <v/>
      </c>
      <c r="C74" s="58" t="str">
        <f>IF(Calc!$M$37="","",INDEX(Calc!$I$8:$I$157,Calc!$M$37))</f>
        <v/>
      </c>
      <c r="D74" s="59" t="str">
        <f>IF($C74="","",COUNTIF(P_Creator,$C74))</f>
        <v/>
      </c>
      <c r="E74" s="59" t="str">
        <f>IF($C74="","",SUMIF(P_Creator,$C74,P_Cost))</f>
        <v/>
      </c>
      <c r="F74" s="59" t="str">
        <f>IF($C74="","",SUMIF(P_Creator,$C74,P_Reach))</f>
        <v/>
      </c>
      <c r="G74" s="59" t="str">
        <f>IF($C74="","",SUMIF(P_Creator,$C74,P_Impr))</f>
        <v/>
      </c>
      <c r="H74" s="59" t="str">
        <f>IF($C74="","",SUMIF(P_Creator,$C74,P_Eng))</f>
        <v/>
      </c>
      <c r="I74" s="59" t="str">
        <f>IF($C74="","",SUMIF(P_Creator,$C74,P_Result))</f>
        <v/>
      </c>
      <c r="J74" s="60" t="str">
        <f>IF(OR(N(E74)=0,N(G74)=0),"",E74/G74*1000)</f>
        <v/>
      </c>
      <c r="K74" s="60" t="str">
        <f>IF(OR(N(E74)=0,N(H74)=0),"",E74/H74)</f>
        <v/>
      </c>
      <c r="L74" s="60" t="str">
        <f>IF(OR(N(E74)=0,N(I74)=0),"",E74/I74)</f>
        <v/>
      </c>
      <c r="M74" s="61" t="str">
        <f>IF(L74="","",IFERROR(REPT("█",MAX(1,ROUND(L74/MAX($L$45:$L$194)*12,0))),""))</f>
        <v/>
      </c>
    </row>
    <row r="75" spans="2:13" ht="20.100000000000001" customHeight="1">
      <c r="B75" s="57" t="str">
        <f>IF(L75="","",RANK(L75,$L$45:$L$194,1))</f>
        <v/>
      </c>
      <c r="C75" s="58" t="str">
        <f>IF(Calc!$M$38="","",INDEX(Calc!$I$8:$I$157,Calc!$M$38))</f>
        <v/>
      </c>
      <c r="D75" s="59" t="str">
        <f>IF($C75="","",COUNTIF(P_Creator,$C75))</f>
        <v/>
      </c>
      <c r="E75" s="59" t="str">
        <f>IF($C75="","",SUMIF(P_Creator,$C75,P_Cost))</f>
        <v/>
      </c>
      <c r="F75" s="59" t="str">
        <f>IF($C75="","",SUMIF(P_Creator,$C75,P_Reach))</f>
        <v/>
      </c>
      <c r="G75" s="59" t="str">
        <f>IF($C75="","",SUMIF(P_Creator,$C75,P_Impr))</f>
        <v/>
      </c>
      <c r="H75" s="59" t="str">
        <f>IF($C75="","",SUMIF(P_Creator,$C75,P_Eng))</f>
        <v/>
      </c>
      <c r="I75" s="59" t="str">
        <f>IF($C75="","",SUMIF(P_Creator,$C75,P_Result))</f>
        <v/>
      </c>
      <c r="J75" s="60" t="str">
        <f>IF(OR(N(E75)=0,N(G75)=0),"",E75/G75*1000)</f>
        <v/>
      </c>
      <c r="K75" s="60" t="str">
        <f>IF(OR(N(E75)=0,N(H75)=0),"",E75/H75)</f>
        <v/>
      </c>
      <c r="L75" s="60" t="str">
        <f>IF(OR(N(E75)=0,N(I75)=0),"",E75/I75)</f>
        <v/>
      </c>
      <c r="M75" s="61" t="str">
        <f>IF(L75="","",IFERROR(REPT("█",MAX(1,ROUND(L75/MAX($L$45:$L$194)*12,0))),""))</f>
        <v/>
      </c>
    </row>
    <row r="76" spans="2:13" ht="20.100000000000001" customHeight="1">
      <c r="B76" s="57" t="str">
        <f>IF(L76="","",RANK(L76,$L$45:$L$194,1))</f>
        <v/>
      </c>
      <c r="C76" s="58" t="str">
        <f>IF(Calc!$M$39="","",INDEX(Calc!$I$8:$I$157,Calc!$M$39))</f>
        <v/>
      </c>
      <c r="D76" s="59" t="str">
        <f>IF($C76="","",COUNTIF(P_Creator,$C76))</f>
        <v/>
      </c>
      <c r="E76" s="59" t="str">
        <f>IF($C76="","",SUMIF(P_Creator,$C76,P_Cost))</f>
        <v/>
      </c>
      <c r="F76" s="59" t="str">
        <f>IF($C76="","",SUMIF(P_Creator,$C76,P_Reach))</f>
        <v/>
      </c>
      <c r="G76" s="59" t="str">
        <f>IF($C76="","",SUMIF(P_Creator,$C76,P_Impr))</f>
        <v/>
      </c>
      <c r="H76" s="59" t="str">
        <f>IF($C76="","",SUMIF(P_Creator,$C76,P_Eng))</f>
        <v/>
      </c>
      <c r="I76" s="59" t="str">
        <f>IF($C76="","",SUMIF(P_Creator,$C76,P_Result))</f>
        <v/>
      </c>
      <c r="J76" s="60" t="str">
        <f>IF(OR(N(E76)=0,N(G76)=0),"",E76/G76*1000)</f>
        <v/>
      </c>
      <c r="K76" s="60" t="str">
        <f>IF(OR(N(E76)=0,N(H76)=0),"",E76/H76)</f>
        <v/>
      </c>
      <c r="L76" s="60" t="str">
        <f>IF(OR(N(E76)=0,N(I76)=0),"",E76/I76)</f>
        <v/>
      </c>
      <c r="M76" s="61" t="str">
        <f>IF(L76="","",IFERROR(REPT("█",MAX(1,ROUND(L76/MAX($L$45:$L$194)*12,0))),""))</f>
        <v/>
      </c>
    </row>
    <row r="77" spans="2:13" ht="20.100000000000001" customHeight="1">
      <c r="B77" s="57" t="str">
        <f>IF(L77="","",RANK(L77,$L$45:$L$194,1))</f>
        <v/>
      </c>
      <c r="C77" s="58" t="str">
        <f>IF(Calc!$M$40="","",INDEX(Calc!$I$8:$I$157,Calc!$M$40))</f>
        <v/>
      </c>
      <c r="D77" s="59" t="str">
        <f>IF($C77="","",COUNTIF(P_Creator,$C77))</f>
        <v/>
      </c>
      <c r="E77" s="59" t="str">
        <f>IF($C77="","",SUMIF(P_Creator,$C77,P_Cost))</f>
        <v/>
      </c>
      <c r="F77" s="59" t="str">
        <f>IF($C77="","",SUMIF(P_Creator,$C77,P_Reach))</f>
        <v/>
      </c>
      <c r="G77" s="59" t="str">
        <f>IF($C77="","",SUMIF(P_Creator,$C77,P_Impr))</f>
        <v/>
      </c>
      <c r="H77" s="59" t="str">
        <f>IF($C77="","",SUMIF(P_Creator,$C77,P_Eng))</f>
        <v/>
      </c>
      <c r="I77" s="59" t="str">
        <f>IF($C77="","",SUMIF(P_Creator,$C77,P_Result))</f>
        <v/>
      </c>
      <c r="J77" s="60" t="str">
        <f>IF(OR(N(E77)=0,N(G77)=0),"",E77/G77*1000)</f>
        <v/>
      </c>
      <c r="K77" s="60" t="str">
        <f>IF(OR(N(E77)=0,N(H77)=0),"",E77/H77)</f>
        <v/>
      </c>
      <c r="L77" s="60" t="str">
        <f>IF(OR(N(E77)=0,N(I77)=0),"",E77/I77)</f>
        <v/>
      </c>
      <c r="M77" s="61" t="str">
        <f>IF(L77="","",IFERROR(REPT("█",MAX(1,ROUND(L77/MAX($L$45:$L$194)*12,0))),""))</f>
        <v/>
      </c>
    </row>
    <row r="78" spans="2:13" ht="20.100000000000001" customHeight="1">
      <c r="B78" s="57" t="str">
        <f>IF(L78="","",RANK(L78,$L$45:$L$194,1))</f>
        <v/>
      </c>
      <c r="C78" s="58" t="str">
        <f>IF(Calc!$M$41="","",INDEX(Calc!$I$8:$I$157,Calc!$M$41))</f>
        <v/>
      </c>
      <c r="D78" s="59" t="str">
        <f>IF($C78="","",COUNTIF(P_Creator,$C78))</f>
        <v/>
      </c>
      <c r="E78" s="59" t="str">
        <f>IF($C78="","",SUMIF(P_Creator,$C78,P_Cost))</f>
        <v/>
      </c>
      <c r="F78" s="59" t="str">
        <f>IF($C78="","",SUMIF(P_Creator,$C78,P_Reach))</f>
        <v/>
      </c>
      <c r="G78" s="59" t="str">
        <f>IF($C78="","",SUMIF(P_Creator,$C78,P_Impr))</f>
        <v/>
      </c>
      <c r="H78" s="59" t="str">
        <f>IF($C78="","",SUMIF(P_Creator,$C78,P_Eng))</f>
        <v/>
      </c>
      <c r="I78" s="59" t="str">
        <f>IF($C78="","",SUMIF(P_Creator,$C78,P_Result))</f>
        <v/>
      </c>
      <c r="J78" s="60" t="str">
        <f>IF(OR(N(E78)=0,N(G78)=0),"",E78/G78*1000)</f>
        <v/>
      </c>
      <c r="K78" s="60" t="str">
        <f>IF(OR(N(E78)=0,N(H78)=0),"",E78/H78)</f>
        <v/>
      </c>
      <c r="L78" s="60" t="str">
        <f>IF(OR(N(E78)=0,N(I78)=0),"",E78/I78)</f>
        <v/>
      </c>
      <c r="M78" s="61" t="str">
        <f>IF(L78="","",IFERROR(REPT("█",MAX(1,ROUND(L78/MAX($L$45:$L$194)*12,0))),""))</f>
        <v/>
      </c>
    </row>
    <row r="79" spans="2:13" ht="20.100000000000001" customHeight="1">
      <c r="B79" s="57" t="str">
        <f>IF(L79="","",RANK(L79,$L$45:$L$194,1))</f>
        <v/>
      </c>
      <c r="C79" s="58" t="str">
        <f>IF(Calc!$M$42="","",INDEX(Calc!$I$8:$I$157,Calc!$M$42))</f>
        <v/>
      </c>
      <c r="D79" s="59" t="str">
        <f>IF($C79="","",COUNTIF(P_Creator,$C79))</f>
        <v/>
      </c>
      <c r="E79" s="59" t="str">
        <f>IF($C79="","",SUMIF(P_Creator,$C79,P_Cost))</f>
        <v/>
      </c>
      <c r="F79" s="59" t="str">
        <f>IF($C79="","",SUMIF(P_Creator,$C79,P_Reach))</f>
        <v/>
      </c>
      <c r="G79" s="59" t="str">
        <f>IF($C79="","",SUMIF(P_Creator,$C79,P_Impr))</f>
        <v/>
      </c>
      <c r="H79" s="59" t="str">
        <f>IF($C79="","",SUMIF(P_Creator,$C79,P_Eng))</f>
        <v/>
      </c>
      <c r="I79" s="59" t="str">
        <f>IF($C79="","",SUMIF(P_Creator,$C79,P_Result))</f>
        <v/>
      </c>
      <c r="J79" s="60" t="str">
        <f>IF(OR(N(E79)=0,N(G79)=0),"",E79/G79*1000)</f>
        <v/>
      </c>
      <c r="K79" s="60" t="str">
        <f>IF(OR(N(E79)=0,N(H79)=0),"",E79/H79)</f>
        <v/>
      </c>
      <c r="L79" s="60" t="str">
        <f>IF(OR(N(E79)=0,N(I79)=0),"",E79/I79)</f>
        <v/>
      </c>
      <c r="M79" s="61" t="str">
        <f>IF(L79="","",IFERROR(REPT("█",MAX(1,ROUND(L79/MAX($L$45:$L$194)*12,0))),""))</f>
        <v/>
      </c>
    </row>
    <row r="80" spans="2:13" ht="20.100000000000001" customHeight="1">
      <c r="B80" s="57" t="str">
        <f>IF(L80="","",RANK(L80,$L$45:$L$194,1))</f>
        <v/>
      </c>
      <c r="C80" s="58" t="str">
        <f>IF(Calc!$M$43="","",INDEX(Calc!$I$8:$I$157,Calc!$M$43))</f>
        <v/>
      </c>
      <c r="D80" s="59" t="str">
        <f>IF($C80="","",COUNTIF(P_Creator,$C80))</f>
        <v/>
      </c>
      <c r="E80" s="59" t="str">
        <f>IF($C80="","",SUMIF(P_Creator,$C80,P_Cost))</f>
        <v/>
      </c>
      <c r="F80" s="59" t="str">
        <f>IF($C80="","",SUMIF(P_Creator,$C80,P_Reach))</f>
        <v/>
      </c>
      <c r="G80" s="59" t="str">
        <f>IF($C80="","",SUMIF(P_Creator,$C80,P_Impr))</f>
        <v/>
      </c>
      <c r="H80" s="59" t="str">
        <f>IF($C80="","",SUMIF(P_Creator,$C80,P_Eng))</f>
        <v/>
      </c>
      <c r="I80" s="59" t="str">
        <f>IF($C80="","",SUMIF(P_Creator,$C80,P_Result))</f>
        <v/>
      </c>
      <c r="J80" s="60" t="str">
        <f>IF(OR(N(E80)=0,N(G80)=0),"",E80/G80*1000)</f>
        <v/>
      </c>
      <c r="K80" s="60" t="str">
        <f>IF(OR(N(E80)=0,N(H80)=0),"",E80/H80)</f>
        <v/>
      </c>
      <c r="L80" s="60" t="str">
        <f>IF(OR(N(E80)=0,N(I80)=0),"",E80/I80)</f>
        <v/>
      </c>
      <c r="M80" s="61" t="str">
        <f>IF(L80="","",IFERROR(REPT("█",MAX(1,ROUND(L80/MAX($L$45:$L$194)*12,0))),""))</f>
        <v/>
      </c>
    </row>
    <row r="81" spans="2:13" ht="20.100000000000001" customHeight="1">
      <c r="B81" s="57" t="str">
        <f>IF(L81="","",RANK(L81,$L$45:$L$194,1))</f>
        <v/>
      </c>
      <c r="C81" s="58" t="str">
        <f>IF(Calc!$M$44="","",INDEX(Calc!$I$8:$I$157,Calc!$M$44))</f>
        <v/>
      </c>
      <c r="D81" s="59" t="str">
        <f>IF($C81="","",COUNTIF(P_Creator,$C81))</f>
        <v/>
      </c>
      <c r="E81" s="59" t="str">
        <f>IF($C81="","",SUMIF(P_Creator,$C81,P_Cost))</f>
        <v/>
      </c>
      <c r="F81" s="59" t="str">
        <f>IF($C81="","",SUMIF(P_Creator,$C81,P_Reach))</f>
        <v/>
      </c>
      <c r="G81" s="59" t="str">
        <f>IF($C81="","",SUMIF(P_Creator,$C81,P_Impr))</f>
        <v/>
      </c>
      <c r="H81" s="59" t="str">
        <f>IF($C81="","",SUMIF(P_Creator,$C81,P_Eng))</f>
        <v/>
      </c>
      <c r="I81" s="59" t="str">
        <f>IF($C81="","",SUMIF(P_Creator,$C81,P_Result))</f>
        <v/>
      </c>
      <c r="J81" s="60" t="str">
        <f>IF(OR(N(E81)=0,N(G81)=0),"",E81/G81*1000)</f>
        <v/>
      </c>
      <c r="K81" s="60" t="str">
        <f>IF(OR(N(E81)=0,N(H81)=0),"",E81/H81)</f>
        <v/>
      </c>
      <c r="L81" s="60" t="str">
        <f>IF(OR(N(E81)=0,N(I81)=0),"",E81/I81)</f>
        <v/>
      </c>
      <c r="M81" s="61" t="str">
        <f>IF(L81="","",IFERROR(REPT("█",MAX(1,ROUND(L81/MAX($L$45:$L$194)*12,0))),""))</f>
        <v/>
      </c>
    </row>
    <row r="82" spans="2:13" ht="20.100000000000001" customHeight="1">
      <c r="B82" s="57" t="str">
        <f>IF(L82="","",RANK(L82,$L$45:$L$194,1))</f>
        <v/>
      </c>
      <c r="C82" s="58" t="str">
        <f>IF(Calc!$M$45="","",INDEX(Calc!$I$8:$I$157,Calc!$M$45))</f>
        <v/>
      </c>
      <c r="D82" s="59" t="str">
        <f>IF($C82="","",COUNTIF(P_Creator,$C82))</f>
        <v/>
      </c>
      <c r="E82" s="59" t="str">
        <f>IF($C82="","",SUMIF(P_Creator,$C82,P_Cost))</f>
        <v/>
      </c>
      <c r="F82" s="59" t="str">
        <f>IF($C82="","",SUMIF(P_Creator,$C82,P_Reach))</f>
        <v/>
      </c>
      <c r="G82" s="59" t="str">
        <f>IF($C82="","",SUMIF(P_Creator,$C82,P_Impr))</f>
        <v/>
      </c>
      <c r="H82" s="59" t="str">
        <f>IF($C82="","",SUMIF(P_Creator,$C82,P_Eng))</f>
        <v/>
      </c>
      <c r="I82" s="59" t="str">
        <f>IF($C82="","",SUMIF(P_Creator,$C82,P_Result))</f>
        <v/>
      </c>
      <c r="J82" s="60" t="str">
        <f>IF(OR(N(E82)=0,N(G82)=0),"",E82/G82*1000)</f>
        <v/>
      </c>
      <c r="K82" s="60" t="str">
        <f>IF(OR(N(E82)=0,N(H82)=0),"",E82/H82)</f>
        <v/>
      </c>
      <c r="L82" s="60" t="str">
        <f>IF(OR(N(E82)=0,N(I82)=0),"",E82/I82)</f>
        <v/>
      </c>
      <c r="M82" s="61" t="str">
        <f>IF(L82="","",IFERROR(REPT("█",MAX(1,ROUND(L82/MAX($L$45:$L$194)*12,0))),""))</f>
        <v/>
      </c>
    </row>
    <row r="83" spans="2:13" ht="20.100000000000001" customHeight="1">
      <c r="B83" s="57" t="str">
        <f>IF(L83="","",RANK(L83,$L$45:$L$194,1))</f>
        <v/>
      </c>
      <c r="C83" s="58" t="str">
        <f>IF(Calc!$M$46="","",INDEX(Calc!$I$8:$I$157,Calc!$M$46))</f>
        <v/>
      </c>
      <c r="D83" s="59" t="str">
        <f>IF($C83="","",COUNTIF(P_Creator,$C83))</f>
        <v/>
      </c>
      <c r="E83" s="59" t="str">
        <f>IF($C83="","",SUMIF(P_Creator,$C83,P_Cost))</f>
        <v/>
      </c>
      <c r="F83" s="59" t="str">
        <f>IF($C83="","",SUMIF(P_Creator,$C83,P_Reach))</f>
        <v/>
      </c>
      <c r="G83" s="59" t="str">
        <f>IF($C83="","",SUMIF(P_Creator,$C83,P_Impr))</f>
        <v/>
      </c>
      <c r="H83" s="59" t="str">
        <f>IF($C83="","",SUMIF(P_Creator,$C83,P_Eng))</f>
        <v/>
      </c>
      <c r="I83" s="59" t="str">
        <f>IF($C83="","",SUMIF(P_Creator,$C83,P_Result))</f>
        <v/>
      </c>
      <c r="J83" s="60" t="str">
        <f>IF(OR(N(E83)=0,N(G83)=0),"",E83/G83*1000)</f>
        <v/>
      </c>
      <c r="K83" s="60" t="str">
        <f>IF(OR(N(E83)=0,N(H83)=0),"",E83/H83)</f>
        <v/>
      </c>
      <c r="L83" s="60" t="str">
        <f>IF(OR(N(E83)=0,N(I83)=0),"",E83/I83)</f>
        <v/>
      </c>
      <c r="M83" s="61" t="str">
        <f>IF(L83="","",IFERROR(REPT("█",MAX(1,ROUND(L83/MAX($L$45:$L$194)*12,0))),""))</f>
        <v/>
      </c>
    </row>
    <row r="84" spans="2:13" ht="20.100000000000001" customHeight="1">
      <c r="B84" s="57" t="str">
        <f>IF(L84="","",RANK(L84,$L$45:$L$194,1))</f>
        <v/>
      </c>
      <c r="C84" s="58" t="str">
        <f>IF(Calc!$M$47="","",INDEX(Calc!$I$8:$I$157,Calc!$M$47))</f>
        <v/>
      </c>
      <c r="D84" s="59" t="str">
        <f>IF($C84="","",COUNTIF(P_Creator,$C84))</f>
        <v/>
      </c>
      <c r="E84" s="59" t="str">
        <f>IF($C84="","",SUMIF(P_Creator,$C84,P_Cost))</f>
        <v/>
      </c>
      <c r="F84" s="59" t="str">
        <f>IF($C84="","",SUMIF(P_Creator,$C84,P_Reach))</f>
        <v/>
      </c>
      <c r="G84" s="59" t="str">
        <f>IF($C84="","",SUMIF(P_Creator,$C84,P_Impr))</f>
        <v/>
      </c>
      <c r="H84" s="59" t="str">
        <f>IF($C84="","",SUMIF(P_Creator,$C84,P_Eng))</f>
        <v/>
      </c>
      <c r="I84" s="59" t="str">
        <f>IF($C84="","",SUMIF(P_Creator,$C84,P_Result))</f>
        <v/>
      </c>
      <c r="J84" s="60" t="str">
        <f>IF(OR(N(E84)=0,N(G84)=0),"",E84/G84*1000)</f>
        <v/>
      </c>
      <c r="K84" s="60" t="str">
        <f>IF(OR(N(E84)=0,N(H84)=0),"",E84/H84)</f>
        <v/>
      </c>
      <c r="L84" s="60" t="str">
        <f>IF(OR(N(E84)=0,N(I84)=0),"",E84/I84)</f>
        <v/>
      </c>
      <c r="M84" s="61" t="str">
        <f>IF(L84="","",IFERROR(REPT("█",MAX(1,ROUND(L84/MAX($L$45:$L$194)*12,0))),""))</f>
        <v/>
      </c>
    </row>
    <row r="85" spans="2:13" ht="20.100000000000001" customHeight="1">
      <c r="B85" s="57" t="str">
        <f>IF(L85="","",RANK(L85,$L$45:$L$194,1))</f>
        <v/>
      </c>
      <c r="C85" s="58" t="str">
        <f>IF(Calc!$M$48="","",INDEX(Calc!$I$8:$I$157,Calc!$M$48))</f>
        <v/>
      </c>
      <c r="D85" s="59" t="str">
        <f>IF($C85="","",COUNTIF(P_Creator,$C85))</f>
        <v/>
      </c>
      <c r="E85" s="59" t="str">
        <f>IF($C85="","",SUMIF(P_Creator,$C85,P_Cost))</f>
        <v/>
      </c>
      <c r="F85" s="59" t="str">
        <f>IF($C85="","",SUMIF(P_Creator,$C85,P_Reach))</f>
        <v/>
      </c>
      <c r="G85" s="59" t="str">
        <f>IF($C85="","",SUMIF(P_Creator,$C85,P_Impr))</f>
        <v/>
      </c>
      <c r="H85" s="59" t="str">
        <f>IF($C85="","",SUMIF(P_Creator,$C85,P_Eng))</f>
        <v/>
      </c>
      <c r="I85" s="59" t="str">
        <f>IF($C85="","",SUMIF(P_Creator,$C85,P_Result))</f>
        <v/>
      </c>
      <c r="J85" s="60" t="str">
        <f>IF(OR(N(E85)=0,N(G85)=0),"",E85/G85*1000)</f>
        <v/>
      </c>
      <c r="K85" s="60" t="str">
        <f>IF(OR(N(E85)=0,N(H85)=0),"",E85/H85)</f>
        <v/>
      </c>
      <c r="L85" s="60" t="str">
        <f>IF(OR(N(E85)=0,N(I85)=0),"",E85/I85)</f>
        <v/>
      </c>
      <c r="M85" s="61" t="str">
        <f>IF(L85="","",IFERROR(REPT("█",MAX(1,ROUND(L85/MAX($L$45:$L$194)*12,0))),""))</f>
        <v/>
      </c>
    </row>
    <row r="86" spans="2:13" ht="20.100000000000001" customHeight="1">
      <c r="B86" s="57" t="str">
        <f>IF(L86="","",RANK(L86,$L$45:$L$194,1))</f>
        <v/>
      </c>
      <c r="C86" s="58" t="str">
        <f>IF(Calc!$M$49="","",INDEX(Calc!$I$8:$I$157,Calc!$M$49))</f>
        <v/>
      </c>
      <c r="D86" s="59" t="str">
        <f>IF($C86="","",COUNTIF(P_Creator,$C86))</f>
        <v/>
      </c>
      <c r="E86" s="59" t="str">
        <f>IF($C86="","",SUMIF(P_Creator,$C86,P_Cost))</f>
        <v/>
      </c>
      <c r="F86" s="59" t="str">
        <f>IF($C86="","",SUMIF(P_Creator,$C86,P_Reach))</f>
        <v/>
      </c>
      <c r="G86" s="59" t="str">
        <f>IF($C86="","",SUMIF(P_Creator,$C86,P_Impr))</f>
        <v/>
      </c>
      <c r="H86" s="59" t="str">
        <f>IF($C86="","",SUMIF(P_Creator,$C86,P_Eng))</f>
        <v/>
      </c>
      <c r="I86" s="59" t="str">
        <f>IF($C86="","",SUMIF(P_Creator,$C86,P_Result))</f>
        <v/>
      </c>
      <c r="J86" s="60" t="str">
        <f>IF(OR(N(E86)=0,N(G86)=0),"",E86/G86*1000)</f>
        <v/>
      </c>
      <c r="K86" s="60" t="str">
        <f>IF(OR(N(E86)=0,N(H86)=0),"",E86/H86)</f>
        <v/>
      </c>
      <c r="L86" s="60" t="str">
        <f>IF(OR(N(E86)=0,N(I86)=0),"",E86/I86)</f>
        <v/>
      </c>
      <c r="M86" s="61" t="str">
        <f>IF(L86="","",IFERROR(REPT("█",MAX(1,ROUND(L86/MAX($L$45:$L$194)*12,0))),""))</f>
        <v/>
      </c>
    </row>
    <row r="87" spans="2:13" ht="20.100000000000001" customHeight="1">
      <c r="B87" s="57" t="str">
        <f>IF(L87="","",RANK(L87,$L$45:$L$194,1))</f>
        <v/>
      </c>
      <c r="C87" s="58" t="str">
        <f>IF(Calc!$M$50="","",INDEX(Calc!$I$8:$I$157,Calc!$M$50))</f>
        <v/>
      </c>
      <c r="D87" s="59" t="str">
        <f>IF($C87="","",COUNTIF(P_Creator,$C87))</f>
        <v/>
      </c>
      <c r="E87" s="59" t="str">
        <f>IF($C87="","",SUMIF(P_Creator,$C87,P_Cost))</f>
        <v/>
      </c>
      <c r="F87" s="59" t="str">
        <f>IF($C87="","",SUMIF(P_Creator,$C87,P_Reach))</f>
        <v/>
      </c>
      <c r="G87" s="59" t="str">
        <f>IF($C87="","",SUMIF(P_Creator,$C87,P_Impr))</f>
        <v/>
      </c>
      <c r="H87" s="59" t="str">
        <f>IF($C87="","",SUMIF(P_Creator,$C87,P_Eng))</f>
        <v/>
      </c>
      <c r="I87" s="59" t="str">
        <f>IF($C87="","",SUMIF(P_Creator,$C87,P_Result))</f>
        <v/>
      </c>
      <c r="J87" s="60" t="str">
        <f>IF(OR(N(E87)=0,N(G87)=0),"",E87/G87*1000)</f>
        <v/>
      </c>
      <c r="K87" s="60" t="str">
        <f>IF(OR(N(E87)=0,N(H87)=0),"",E87/H87)</f>
        <v/>
      </c>
      <c r="L87" s="60" t="str">
        <f>IF(OR(N(E87)=0,N(I87)=0),"",E87/I87)</f>
        <v/>
      </c>
      <c r="M87" s="61" t="str">
        <f>IF(L87="","",IFERROR(REPT("█",MAX(1,ROUND(L87/MAX($L$45:$L$194)*12,0))),""))</f>
        <v/>
      </c>
    </row>
    <row r="88" spans="2:13" ht="20.100000000000001" customHeight="1">
      <c r="B88" s="57" t="str">
        <f>IF(L88="","",RANK(L88,$L$45:$L$194,1))</f>
        <v/>
      </c>
      <c r="C88" s="58" t="str">
        <f>IF(Calc!$M$51="","",INDEX(Calc!$I$8:$I$157,Calc!$M$51))</f>
        <v/>
      </c>
      <c r="D88" s="59" t="str">
        <f>IF($C88="","",COUNTIF(P_Creator,$C88))</f>
        <v/>
      </c>
      <c r="E88" s="59" t="str">
        <f>IF($C88="","",SUMIF(P_Creator,$C88,P_Cost))</f>
        <v/>
      </c>
      <c r="F88" s="59" t="str">
        <f>IF($C88="","",SUMIF(P_Creator,$C88,P_Reach))</f>
        <v/>
      </c>
      <c r="G88" s="59" t="str">
        <f>IF($C88="","",SUMIF(P_Creator,$C88,P_Impr))</f>
        <v/>
      </c>
      <c r="H88" s="59" t="str">
        <f>IF($C88="","",SUMIF(P_Creator,$C88,P_Eng))</f>
        <v/>
      </c>
      <c r="I88" s="59" t="str">
        <f>IF($C88="","",SUMIF(P_Creator,$C88,P_Result))</f>
        <v/>
      </c>
      <c r="J88" s="60" t="str">
        <f>IF(OR(N(E88)=0,N(G88)=0),"",E88/G88*1000)</f>
        <v/>
      </c>
      <c r="K88" s="60" t="str">
        <f>IF(OR(N(E88)=0,N(H88)=0),"",E88/H88)</f>
        <v/>
      </c>
      <c r="L88" s="60" t="str">
        <f>IF(OR(N(E88)=0,N(I88)=0),"",E88/I88)</f>
        <v/>
      </c>
      <c r="M88" s="61" t="str">
        <f>IF(L88="","",IFERROR(REPT("█",MAX(1,ROUND(L88/MAX($L$45:$L$194)*12,0))),""))</f>
        <v/>
      </c>
    </row>
    <row r="89" spans="2:13" ht="20.100000000000001" customHeight="1">
      <c r="B89" s="57" t="str">
        <f>IF(L89="","",RANK(L89,$L$45:$L$194,1))</f>
        <v/>
      </c>
      <c r="C89" s="58" t="str">
        <f>IF(Calc!$M$52="","",INDEX(Calc!$I$8:$I$157,Calc!$M$52))</f>
        <v/>
      </c>
      <c r="D89" s="59" t="str">
        <f>IF($C89="","",COUNTIF(P_Creator,$C89))</f>
        <v/>
      </c>
      <c r="E89" s="59" t="str">
        <f>IF($C89="","",SUMIF(P_Creator,$C89,P_Cost))</f>
        <v/>
      </c>
      <c r="F89" s="59" t="str">
        <f>IF($C89="","",SUMIF(P_Creator,$C89,P_Reach))</f>
        <v/>
      </c>
      <c r="G89" s="59" t="str">
        <f>IF($C89="","",SUMIF(P_Creator,$C89,P_Impr))</f>
        <v/>
      </c>
      <c r="H89" s="59" t="str">
        <f>IF($C89="","",SUMIF(P_Creator,$C89,P_Eng))</f>
        <v/>
      </c>
      <c r="I89" s="59" t="str">
        <f>IF($C89="","",SUMIF(P_Creator,$C89,P_Result))</f>
        <v/>
      </c>
      <c r="J89" s="60" t="str">
        <f>IF(OR(N(E89)=0,N(G89)=0),"",E89/G89*1000)</f>
        <v/>
      </c>
      <c r="K89" s="60" t="str">
        <f>IF(OR(N(E89)=0,N(H89)=0),"",E89/H89)</f>
        <v/>
      </c>
      <c r="L89" s="60" t="str">
        <f>IF(OR(N(E89)=0,N(I89)=0),"",E89/I89)</f>
        <v/>
      </c>
      <c r="M89" s="61" t="str">
        <f>IF(L89="","",IFERROR(REPT("█",MAX(1,ROUND(L89/MAX($L$45:$L$194)*12,0))),""))</f>
        <v/>
      </c>
    </row>
    <row r="90" spans="2:13" ht="20.100000000000001" customHeight="1">
      <c r="B90" s="57" t="str">
        <f>IF(L90="","",RANK(L90,$L$45:$L$194,1))</f>
        <v/>
      </c>
      <c r="C90" s="58" t="str">
        <f>IF(Calc!$M$53="","",INDEX(Calc!$I$8:$I$157,Calc!$M$53))</f>
        <v/>
      </c>
      <c r="D90" s="59" t="str">
        <f>IF($C90="","",COUNTIF(P_Creator,$C90))</f>
        <v/>
      </c>
      <c r="E90" s="59" t="str">
        <f>IF($C90="","",SUMIF(P_Creator,$C90,P_Cost))</f>
        <v/>
      </c>
      <c r="F90" s="59" t="str">
        <f>IF($C90="","",SUMIF(P_Creator,$C90,P_Reach))</f>
        <v/>
      </c>
      <c r="G90" s="59" t="str">
        <f>IF($C90="","",SUMIF(P_Creator,$C90,P_Impr))</f>
        <v/>
      </c>
      <c r="H90" s="59" t="str">
        <f>IF($C90="","",SUMIF(P_Creator,$C90,P_Eng))</f>
        <v/>
      </c>
      <c r="I90" s="59" t="str">
        <f>IF($C90="","",SUMIF(P_Creator,$C90,P_Result))</f>
        <v/>
      </c>
      <c r="J90" s="60" t="str">
        <f>IF(OR(N(E90)=0,N(G90)=0),"",E90/G90*1000)</f>
        <v/>
      </c>
      <c r="K90" s="60" t="str">
        <f>IF(OR(N(E90)=0,N(H90)=0),"",E90/H90)</f>
        <v/>
      </c>
      <c r="L90" s="60" t="str">
        <f>IF(OR(N(E90)=0,N(I90)=0),"",E90/I90)</f>
        <v/>
      </c>
      <c r="M90" s="61" t="str">
        <f>IF(L90="","",IFERROR(REPT("█",MAX(1,ROUND(L90/MAX($L$45:$L$194)*12,0))),""))</f>
        <v/>
      </c>
    </row>
    <row r="91" spans="2:13" ht="20.100000000000001" customHeight="1">
      <c r="B91" s="57" t="str">
        <f>IF(L91="","",RANK(L91,$L$45:$L$194,1))</f>
        <v/>
      </c>
      <c r="C91" s="58" t="str">
        <f>IF(Calc!$M$54="","",INDEX(Calc!$I$8:$I$157,Calc!$M$54))</f>
        <v/>
      </c>
      <c r="D91" s="59" t="str">
        <f>IF($C91="","",COUNTIF(P_Creator,$C91))</f>
        <v/>
      </c>
      <c r="E91" s="59" t="str">
        <f>IF($C91="","",SUMIF(P_Creator,$C91,P_Cost))</f>
        <v/>
      </c>
      <c r="F91" s="59" t="str">
        <f>IF($C91="","",SUMIF(P_Creator,$C91,P_Reach))</f>
        <v/>
      </c>
      <c r="G91" s="59" t="str">
        <f>IF($C91="","",SUMIF(P_Creator,$C91,P_Impr))</f>
        <v/>
      </c>
      <c r="H91" s="59" t="str">
        <f>IF($C91="","",SUMIF(P_Creator,$C91,P_Eng))</f>
        <v/>
      </c>
      <c r="I91" s="59" t="str">
        <f>IF($C91="","",SUMIF(P_Creator,$C91,P_Result))</f>
        <v/>
      </c>
      <c r="J91" s="60" t="str">
        <f>IF(OR(N(E91)=0,N(G91)=0),"",E91/G91*1000)</f>
        <v/>
      </c>
      <c r="K91" s="60" t="str">
        <f>IF(OR(N(E91)=0,N(H91)=0),"",E91/H91)</f>
        <v/>
      </c>
      <c r="L91" s="60" t="str">
        <f>IF(OR(N(E91)=0,N(I91)=0),"",E91/I91)</f>
        <v/>
      </c>
      <c r="M91" s="61" t="str">
        <f>IF(L91="","",IFERROR(REPT("█",MAX(1,ROUND(L91/MAX($L$45:$L$194)*12,0))),""))</f>
        <v/>
      </c>
    </row>
    <row r="92" spans="2:13" ht="20.100000000000001" customHeight="1">
      <c r="B92" s="57" t="str">
        <f>IF(L92="","",RANK(L92,$L$45:$L$194,1))</f>
        <v/>
      </c>
      <c r="C92" s="58" t="str">
        <f>IF(Calc!$M$55="","",INDEX(Calc!$I$8:$I$157,Calc!$M$55))</f>
        <v/>
      </c>
      <c r="D92" s="59" t="str">
        <f>IF($C92="","",COUNTIF(P_Creator,$C92))</f>
        <v/>
      </c>
      <c r="E92" s="59" t="str">
        <f>IF($C92="","",SUMIF(P_Creator,$C92,P_Cost))</f>
        <v/>
      </c>
      <c r="F92" s="59" t="str">
        <f>IF($C92="","",SUMIF(P_Creator,$C92,P_Reach))</f>
        <v/>
      </c>
      <c r="G92" s="59" t="str">
        <f>IF($C92="","",SUMIF(P_Creator,$C92,P_Impr))</f>
        <v/>
      </c>
      <c r="H92" s="59" t="str">
        <f>IF($C92="","",SUMIF(P_Creator,$C92,P_Eng))</f>
        <v/>
      </c>
      <c r="I92" s="59" t="str">
        <f>IF($C92="","",SUMIF(P_Creator,$C92,P_Result))</f>
        <v/>
      </c>
      <c r="J92" s="60" t="str">
        <f>IF(OR(N(E92)=0,N(G92)=0),"",E92/G92*1000)</f>
        <v/>
      </c>
      <c r="K92" s="60" t="str">
        <f>IF(OR(N(E92)=0,N(H92)=0),"",E92/H92)</f>
        <v/>
      </c>
      <c r="L92" s="60" t="str">
        <f>IF(OR(N(E92)=0,N(I92)=0),"",E92/I92)</f>
        <v/>
      </c>
      <c r="M92" s="61" t="str">
        <f>IF(L92="","",IFERROR(REPT("█",MAX(1,ROUND(L92/MAX($L$45:$L$194)*12,0))),""))</f>
        <v/>
      </c>
    </row>
    <row r="93" spans="2:13" ht="20.100000000000001" customHeight="1">
      <c r="B93" s="57" t="str">
        <f>IF(L93="","",RANK(L93,$L$45:$L$194,1))</f>
        <v/>
      </c>
      <c r="C93" s="58" t="str">
        <f>IF(Calc!$M$56="","",INDEX(Calc!$I$8:$I$157,Calc!$M$56))</f>
        <v/>
      </c>
      <c r="D93" s="59" t="str">
        <f>IF($C93="","",COUNTIF(P_Creator,$C93))</f>
        <v/>
      </c>
      <c r="E93" s="59" t="str">
        <f>IF($C93="","",SUMIF(P_Creator,$C93,P_Cost))</f>
        <v/>
      </c>
      <c r="F93" s="59" t="str">
        <f>IF($C93="","",SUMIF(P_Creator,$C93,P_Reach))</f>
        <v/>
      </c>
      <c r="G93" s="59" t="str">
        <f>IF($C93="","",SUMIF(P_Creator,$C93,P_Impr))</f>
        <v/>
      </c>
      <c r="H93" s="59" t="str">
        <f>IF($C93="","",SUMIF(P_Creator,$C93,P_Eng))</f>
        <v/>
      </c>
      <c r="I93" s="59" t="str">
        <f>IF($C93="","",SUMIF(P_Creator,$C93,P_Result))</f>
        <v/>
      </c>
      <c r="J93" s="60" t="str">
        <f>IF(OR(N(E93)=0,N(G93)=0),"",E93/G93*1000)</f>
        <v/>
      </c>
      <c r="K93" s="60" t="str">
        <f>IF(OR(N(E93)=0,N(H93)=0),"",E93/H93)</f>
        <v/>
      </c>
      <c r="L93" s="60" t="str">
        <f>IF(OR(N(E93)=0,N(I93)=0),"",E93/I93)</f>
        <v/>
      </c>
      <c r="M93" s="61" t="str">
        <f>IF(L93="","",IFERROR(REPT("█",MAX(1,ROUND(L93/MAX($L$45:$L$194)*12,0))),""))</f>
        <v/>
      </c>
    </row>
    <row r="94" spans="2:13" ht="20.100000000000001" customHeight="1">
      <c r="B94" s="57" t="str">
        <f>IF(L94="","",RANK(L94,$L$45:$L$194,1))</f>
        <v/>
      </c>
      <c r="C94" s="58" t="str">
        <f>IF(Calc!$M$57="","",INDEX(Calc!$I$8:$I$157,Calc!$M$57))</f>
        <v/>
      </c>
      <c r="D94" s="59" t="str">
        <f>IF($C94="","",COUNTIF(P_Creator,$C94))</f>
        <v/>
      </c>
      <c r="E94" s="59" t="str">
        <f>IF($C94="","",SUMIF(P_Creator,$C94,P_Cost))</f>
        <v/>
      </c>
      <c r="F94" s="59" t="str">
        <f>IF($C94="","",SUMIF(P_Creator,$C94,P_Reach))</f>
        <v/>
      </c>
      <c r="G94" s="59" t="str">
        <f>IF($C94="","",SUMIF(P_Creator,$C94,P_Impr))</f>
        <v/>
      </c>
      <c r="H94" s="59" t="str">
        <f>IF($C94="","",SUMIF(P_Creator,$C94,P_Eng))</f>
        <v/>
      </c>
      <c r="I94" s="59" t="str">
        <f>IF($C94="","",SUMIF(P_Creator,$C94,P_Result))</f>
        <v/>
      </c>
      <c r="J94" s="60" t="str">
        <f>IF(OR(N(E94)=0,N(G94)=0),"",E94/G94*1000)</f>
        <v/>
      </c>
      <c r="K94" s="60" t="str">
        <f>IF(OR(N(E94)=0,N(H94)=0),"",E94/H94)</f>
        <v/>
      </c>
      <c r="L94" s="60" t="str">
        <f>IF(OR(N(E94)=0,N(I94)=0),"",E94/I94)</f>
        <v/>
      </c>
      <c r="M94" s="61" t="str">
        <f>IF(L94="","",IFERROR(REPT("█",MAX(1,ROUND(L94/MAX($L$45:$L$194)*12,0))),""))</f>
        <v/>
      </c>
    </row>
    <row r="95" spans="2:13" ht="20.100000000000001" customHeight="1">
      <c r="B95" s="57" t="str">
        <f>IF(L95="","",RANK(L95,$L$45:$L$194,1))</f>
        <v/>
      </c>
      <c r="C95" s="58" t="str">
        <f>IF(Calc!$M$58="","",INDEX(Calc!$I$8:$I$157,Calc!$M$58))</f>
        <v/>
      </c>
      <c r="D95" s="59" t="str">
        <f>IF($C95="","",COUNTIF(P_Creator,$C95))</f>
        <v/>
      </c>
      <c r="E95" s="59" t="str">
        <f>IF($C95="","",SUMIF(P_Creator,$C95,P_Cost))</f>
        <v/>
      </c>
      <c r="F95" s="59" t="str">
        <f>IF($C95="","",SUMIF(P_Creator,$C95,P_Reach))</f>
        <v/>
      </c>
      <c r="G95" s="59" t="str">
        <f>IF($C95="","",SUMIF(P_Creator,$C95,P_Impr))</f>
        <v/>
      </c>
      <c r="H95" s="59" t="str">
        <f>IF($C95="","",SUMIF(P_Creator,$C95,P_Eng))</f>
        <v/>
      </c>
      <c r="I95" s="59" t="str">
        <f>IF($C95="","",SUMIF(P_Creator,$C95,P_Result))</f>
        <v/>
      </c>
      <c r="J95" s="60" t="str">
        <f>IF(OR(N(E95)=0,N(G95)=0),"",E95/G95*1000)</f>
        <v/>
      </c>
      <c r="K95" s="60" t="str">
        <f>IF(OR(N(E95)=0,N(H95)=0),"",E95/H95)</f>
        <v/>
      </c>
      <c r="L95" s="60" t="str">
        <f>IF(OR(N(E95)=0,N(I95)=0),"",E95/I95)</f>
        <v/>
      </c>
      <c r="M95" s="61" t="str">
        <f>IF(L95="","",IFERROR(REPT("█",MAX(1,ROUND(L95/MAX($L$45:$L$194)*12,0))),""))</f>
        <v/>
      </c>
    </row>
    <row r="96" spans="2:13" ht="20.100000000000001" customHeight="1">
      <c r="B96" s="57" t="str">
        <f>IF(L96="","",RANK(L96,$L$45:$L$194,1))</f>
        <v/>
      </c>
      <c r="C96" s="58" t="str">
        <f>IF(Calc!$M$59="","",INDEX(Calc!$I$8:$I$157,Calc!$M$59))</f>
        <v/>
      </c>
      <c r="D96" s="59" t="str">
        <f>IF($C96="","",COUNTIF(P_Creator,$C96))</f>
        <v/>
      </c>
      <c r="E96" s="59" t="str">
        <f>IF($C96="","",SUMIF(P_Creator,$C96,P_Cost))</f>
        <v/>
      </c>
      <c r="F96" s="59" t="str">
        <f>IF($C96="","",SUMIF(P_Creator,$C96,P_Reach))</f>
        <v/>
      </c>
      <c r="G96" s="59" t="str">
        <f>IF($C96="","",SUMIF(P_Creator,$C96,P_Impr))</f>
        <v/>
      </c>
      <c r="H96" s="59" t="str">
        <f>IF($C96="","",SUMIF(P_Creator,$C96,P_Eng))</f>
        <v/>
      </c>
      <c r="I96" s="59" t="str">
        <f>IF($C96="","",SUMIF(P_Creator,$C96,P_Result))</f>
        <v/>
      </c>
      <c r="J96" s="60" t="str">
        <f>IF(OR(N(E96)=0,N(G96)=0),"",E96/G96*1000)</f>
        <v/>
      </c>
      <c r="K96" s="60" t="str">
        <f>IF(OR(N(E96)=0,N(H96)=0),"",E96/H96)</f>
        <v/>
      </c>
      <c r="L96" s="60" t="str">
        <f>IF(OR(N(E96)=0,N(I96)=0),"",E96/I96)</f>
        <v/>
      </c>
      <c r="M96" s="61" t="str">
        <f>IF(L96="","",IFERROR(REPT("█",MAX(1,ROUND(L96/MAX($L$45:$L$194)*12,0))),""))</f>
        <v/>
      </c>
    </row>
    <row r="97" spans="2:13" ht="20.100000000000001" customHeight="1">
      <c r="B97" s="57" t="str">
        <f>IF(L97="","",RANK(L97,$L$45:$L$194,1))</f>
        <v/>
      </c>
      <c r="C97" s="58" t="str">
        <f>IF(Calc!$M$60="","",INDEX(Calc!$I$8:$I$157,Calc!$M$60))</f>
        <v/>
      </c>
      <c r="D97" s="59" t="str">
        <f>IF($C97="","",COUNTIF(P_Creator,$C97))</f>
        <v/>
      </c>
      <c r="E97" s="59" t="str">
        <f>IF($C97="","",SUMIF(P_Creator,$C97,P_Cost))</f>
        <v/>
      </c>
      <c r="F97" s="59" t="str">
        <f>IF($C97="","",SUMIF(P_Creator,$C97,P_Reach))</f>
        <v/>
      </c>
      <c r="G97" s="59" t="str">
        <f>IF($C97="","",SUMIF(P_Creator,$C97,P_Impr))</f>
        <v/>
      </c>
      <c r="H97" s="59" t="str">
        <f>IF($C97="","",SUMIF(P_Creator,$C97,P_Eng))</f>
        <v/>
      </c>
      <c r="I97" s="59" t="str">
        <f>IF($C97="","",SUMIF(P_Creator,$C97,P_Result))</f>
        <v/>
      </c>
      <c r="J97" s="60" t="str">
        <f>IF(OR(N(E97)=0,N(G97)=0),"",E97/G97*1000)</f>
        <v/>
      </c>
      <c r="K97" s="60" t="str">
        <f>IF(OR(N(E97)=0,N(H97)=0),"",E97/H97)</f>
        <v/>
      </c>
      <c r="L97" s="60" t="str">
        <f>IF(OR(N(E97)=0,N(I97)=0),"",E97/I97)</f>
        <v/>
      </c>
      <c r="M97" s="61" t="str">
        <f>IF(L97="","",IFERROR(REPT("█",MAX(1,ROUND(L97/MAX($L$45:$L$194)*12,0))),""))</f>
        <v/>
      </c>
    </row>
    <row r="98" spans="2:13" ht="20.100000000000001" customHeight="1">
      <c r="B98" s="57" t="str">
        <f>IF(L98="","",RANK(L98,$L$45:$L$194,1))</f>
        <v/>
      </c>
      <c r="C98" s="58" t="str">
        <f>IF(Calc!$M$61="","",INDEX(Calc!$I$8:$I$157,Calc!$M$61))</f>
        <v/>
      </c>
      <c r="D98" s="59" t="str">
        <f>IF($C98="","",COUNTIF(P_Creator,$C98))</f>
        <v/>
      </c>
      <c r="E98" s="59" t="str">
        <f>IF($C98="","",SUMIF(P_Creator,$C98,P_Cost))</f>
        <v/>
      </c>
      <c r="F98" s="59" t="str">
        <f>IF($C98="","",SUMIF(P_Creator,$C98,P_Reach))</f>
        <v/>
      </c>
      <c r="G98" s="59" t="str">
        <f>IF($C98="","",SUMIF(P_Creator,$C98,P_Impr))</f>
        <v/>
      </c>
      <c r="H98" s="59" t="str">
        <f>IF($C98="","",SUMIF(P_Creator,$C98,P_Eng))</f>
        <v/>
      </c>
      <c r="I98" s="59" t="str">
        <f>IF($C98="","",SUMIF(P_Creator,$C98,P_Result))</f>
        <v/>
      </c>
      <c r="J98" s="60" t="str">
        <f>IF(OR(N(E98)=0,N(G98)=0),"",E98/G98*1000)</f>
        <v/>
      </c>
      <c r="K98" s="60" t="str">
        <f>IF(OR(N(E98)=0,N(H98)=0),"",E98/H98)</f>
        <v/>
      </c>
      <c r="L98" s="60" t="str">
        <f>IF(OR(N(E98)=0,N(I98)=0),"",E98/I98)</f>
        <v/>
      </c>
      <c r="M98" s="61" t="str">
        <f>IF(L98="","",IFERROR(REPT("█",MAX(1,ROUND(L98/MAX($L$45:$L$194)*12,0))),""))</f>
        <v/>
      </c>
    </row>
    <row r="99" spans="2:13" ht="20.100000000000001" customHeight="1">
      <c r="B99" s="57" t="str">
        <f>IF(L99="","",RANK(L99,$L$45:$L$194,1))</f>
        <v/>
      </c>
      <c r="C99" s="58" t="str">
        <f>IF(Calc!$M$62="","",INDEX(Calc!$I$8:$I$157,Calc!$M$62))</f>
        <v/>
      </c>
      <c r="D99" s="59" t="str">
        <f>IF($C99="","",COUNTIF(P_Creator,$C99))</f>
        <v/>
      </c>
      <c r="E99" s="59" t="str">
        <f>IF($C99="","",SUMIF(P_Creator,$C99,P_Cost))</f>
        <v/>
      </c>
      <c r="F99" s="59" t="str">
        <f>IF($C99="","",SUMIF(P_Creator,$C99,P_Reach))</f>
        <v/>
      </c>
      <c r="G99" s="59" t="str">
        <f>IF($C99="","",SUMIF(P_Creator,$C99,P_Impr))</f>
        <v/>
      </c>
      <c r="H99" s="59" t="str">
        <f>IF($C99="","",SUMIF(P_Creator,$C99,P_Eng))</f>
        <v/>
      </c>
      <c r="I99" s="59" t="str">
        <f>IF($C99="","",SUMIF(P_Creator,$C99,P_Result))</f>
        <v/>
      </c>
      <c r="J99" s="60" t="str">
        <f>IF(OR(N(E99)=0,N(G99)=0),"",E99/G99*1000)</f>
        <v/>
      </c>
      <c r="K99" s="60" t="str">
        <f>IF(OR(N(E99)=0,N(H99)=0),"",E99/H99)</f>
        <v/>
      </c>
      <c r="L99" s="60" t="str">
        <f>IF(OR(N(E99)=0,N(I99)=0),"",E99/I99)</f>
        <v/>
      </c>
      <c r="M99" s="61" t="str">
        <f>IF(L99="","",IFERROR(REPT("█",MAX(1,ROUND(L99/MAX($L$45:$L$194)*12,0))),""))</f>
        <v/>
      </c>
    </row>
    <row r="100" spans="2:13" ht="20.100000000000001" customHeight="1">
      <c r="B100" s="57" t="str">
        <f>IF(L100="","",RANK(L100,$L$45:$L$194,1))</f>
        <v/>
      </c>
      <c r="C100" s="58" t="str">
        <f>IF(Calc!$M$63="","",INDEX(Calc!$I$8:$I$157,Calc!$M$63))</f>
        <v/>
      </c>
      <c r="D100" s="59" t="str">
        <f>IF($C100="","",COUNTIF(P_Creator,$C100))</f>
        <v/>
      </c>
      <c r="E100" s="59" t="str">
        <f>IF($C100="","",SUMIF(P_Creator,$C100,P_Cost))</f>
        <v/>
      </c>
      <c r="F100" s="59" t="str">
        <f>IF($C100="","",SUMIF(P_Creator,$C100,P_Reach))</f>
        <v/>
      </c>
      <c r="G100" s="59" t="str">
        <f>IF($C100="","",SUMIF(P_Creator,$C100,P_Impr))</f>
        <v/>
      </c>
      <c r="H100" s="59" t="str">
        <f>IF($C100="","",SUMIF(P_Creator,$C100,P_Eng))</f>
        <v/>
      </c>
      <c r="I100" s="59" t="str">
        <f>IF($C100="","",SUMIF(P_Creator,$C100,P_Result))</f>
        <v/>
      </c>
      <c r="J100" s="60" t="str">
        <f>IF(OR(N(E100)=0,N(G100)=0),"",E100/G100*1000)</f>
        <v/>
      </c>
      <c r="K100" s="60" t="str">
        <f>IF(OR(N(E100)=0,N(H100)=0),"",E100/H100)</f>
        <v/>
      </c>
      <c r="L100" s="60" t="str">
        <f>IF(OR(N(E100)=0,N(I100)=0),"",E100/I100)</f>
        <v/>
      </c>
      <c r="M100" s="61" t="str">
        <f>IF(L100="","",IFERROR(REPT("█",MAX(1,ROUND(L100/MAX($L$45:$L$194)*12,0))),""))</f>
        <v/>
      </c>
    </row>
    <row r="101" spans="2:13" ht="20.100000000000001" customHeight="1">
      <c r="B101" s="57" t="str">
        <f>IF(L101="","",RANK(L101,$L$45:$L$194,1))</f>
        <v/>
      </c>
      <c r="C101" s="58" t="str">
        <f>IF(Calc!$M$64="","",INDEX(Calc!$I$8:$I$157,Calc!$M$64))</f>
        <v/>
      </c>
      <c r="D101" s="59" t="str">
        <f>IF($C101="","",COUNTIF(P_Creator,$C101))</f>
        <v/>
      </c>
      <c r="E101" s="59" t="str">
        <f>IF($C101="","",SUMIF(P_Creator,$C101,P_Cost))</f>
        <v/>
      </c>
      <c r="F101" s="59" t="str">
        <f>IF($C101="","",SUMIF(P_Creator,$C101,P_Reach))</f>
        <v/>
      </c>
      <c r="G101" s="59" t="str">
        <f>IF($C101="","",SUMIF(P_Creator,$C101,P_Impr))</f>
        <v/>
      </c>
      <c r="H101" s="59" t="str">
        <f>IF($C101="","",SUMIF(P_Creator,$C101,P_Eng))</f>
        <v/>
      </c>
      <c r="I101" s="59" t="str">
        <f>IF($C101="","",SUMIF(P_Creator,$C101,P_Result))</f>
        <v/>
      </c>
      <c r="J101" s="60" t="str">
        <f>IF(OR(N(E101)=0,N(G101)=0),"",E101/G101*1000)</f>
        <v/>
      </c>
      <c r="K101" s="60" t="str">
        <f>IF(OR(N(E101)=0,N(H101)=0),"",E101/H101)</f>
        <v/>
      </c>
      <c r="L101" s="60" t="str">
        <f>IF(OR(N(E101)=0,N(I101)=0),"",E101/I101)</f>
        <v/>
      </c>
      <c r="M101" s="61" t="str">
        <f>IF(L101="","",IFERROR(REPT("█",MAX(1,ROUND(L101/MAX($L$45:$L$194)*12,0))),""))</f>
        <v/>
      </c>
    </row>
    <row r="102" spans="2:13" ht="20.100000000000001" customHeight="1">
      <c r="B102" s="57" t="str">
        <f>IF(L102="","",RANK(L102,$L$45:$L$194,1))</f>
        <v/>
      </c>
      <c r="C102" s="58" t="str">
        <f>IF(Calc!$M$65="","",INDEX(Calc!$I$8:$I$157,Calc!$M$65))</f>
        <v/>
      </c>
      <c r="D102" s="59" t="str">
        <f>IF($C102="","",COUNTIF(P_Creator,$C102))</f>
        <v/>
      </c>
      <c r="E102" s="59" t="str">
        <f>IF($C102="","",SUMIF(P_Creator,$C102,P_Cost))</f>
        <v/>
      </c>
      <c r="F102" s="59" t="str">
        <f>IF($C102="","",SUMIF(P_Creator,$C102,P_Reach))</f>
        <v/>
      </c>
      <c r="G102" s="59" t="str">
        <f>IF($C102="","",SUMIF(P_Creator,$C102,P_Impr))</f>
        <v/>
      </c>
      <c r="H102" s="59" t="str">
        <f>IF($C102="","",SUMIF(P_Creator,$C102,P_Eng))</f>
        <v/>
      </c>
      <c r="I102" s="59" t="str">
        <f>IF($C102="","",SUMIF(P_Creator,$C102,P_Result))</f>
        <v/>
      </c>
      <c r="J102" s="60" t="str">
        <f>IF(OR(N(E102)=0,N(G102)=0),"",E102/G102*1000)</f>
        <v/>
      </c>
      <c r="K102" s="60" t="str">
        <f>IF(OR(N(E102)=0,N(H102)=0),"",E102/H102)</f>
        <v/>
      </c>
      <c r="L102" s="60" t="str">
        <f>IF(OR(N(E102)=0,N(I102)=0),"",E102/I102)</f>
        <v/>
      </c>
      <c r="M102" s="61" t="str">
        <f>IF(L102="","",IFERROR(REPT("█",MAX(1,ROUND(L102/MAX($L$45:$L$194)*12,0))),""))</f>
        <v/>
      </c>
    </row>
    <row r="103" spans="2:13" ht="20.100000000000001" customHeight="1">
      <c r="B103" s="57" t="str">
        <f>IF(L103="","",RANK(L103,$L$45:$L$194,1))</f>
        <v/>
      </c>
      <c r="C103" s="58" t="str">
        <f>IF(Calc!$M$66="","",INDEX(Calc!$I$8:$I$157,Calc!$M$66))</f>
        <v/>
      </c>
      <c r="D103" s="59" t="str">
        <f>IF($C103="","",COUNTIF(P_Creator,$C103))</f>
        <v/>
      </c>
      <c r="E103" s="59" t="str">
        <f>IF($C103="","",SUMIF(P_Creator,$C103,P_Cost))</f>
        <v/>
      </c>
      <c r="F103" s="59" t="str">
        <f>IF($C103="","",SUMIF(P_Creator,$C103,P_Reach))</f>
        <v/>
      </c>
      <c r="G103" s="59" t="str">
        <f>IF($C103="","",SUMIF(P_Creator,$C103,P_Impr))</f>
        <v/>
      </c>
      <c r="H103" s="59" t="str">
        <f>IF($C103="","",SUMIF(P_Creator,$C103,P_Eng))</f>
        <v/>
      </c>
      <c r="I103" s="59" t="str">
        <f>IF($C103="","",SUMIF(P_Creator,$C103,P_Result))</f>
        <v/>
      </c>
      <c r="J103" s="60" t="str">
        <f>IF(OR(N(E103)=0,N(G103)=0),"",E103/G103*1000)</f>
        <v/>
      </c>
      <c r="K103" s="60" t="str">
        <f>IF(OR(N(E103)=0,N(H103)=0),"",E103/H103)</f>
        <v/>
      </c>
      <c r="L103" s="60" t="str">
        <f>IF(OR(N(E103)=0,N(I103)=0),"",E103/I103)</f>
        <v/>
      </c>
      <c r="M103" s="61" t="str">
        <f>IF(L103="","",IFERROR(REPT("█",MAX(1,ROUND(L103/MAX($L$45:$L$194)*12,0))),""))</f>
        <v/>
      </c>
    </row>
    <row r="104" spans="2:13" ht="20.100000000000001" customHeight="1">
      <c r="B104" s="57" t="str">
        <f>IF(L104="","",RANK(L104,$L$45:$L$194,1))</f>
        <v/>
      </c>
      <c r="C104" s="58" t="str">
        <f>IF(Calc!$M$67="","",INDEX(Calc!$I$8:$I$157,Calc!$M$67))</f>
        <v/>
      </c>
      <c r="D104" s="59" t="str">
        <f>IF($C104="","",COUNTIF(P_Creator,$C104))</f>
        <v/>
      </c>
      <c r="E104" s="59" t="str">
        <f>IF($C104="","",SUMIF(P_Creator,$C104,P_Cost))</f>
        <v/>
      </c>
      <c r="F104" s="59" t="str">
        <f>IF($C104="","",SUMIF(P_Creator,$C104,P_Reach))</f>
        <v/>
      </c>
      <c r="G104" s="59" t="str">
        <f>IF($C104="","",SUMIF(P_Creator,$C104,P_Impr))</f>
        <v/>
      </c>
      <c r="H104" s="59" t="str">
        <f>IF($C104="","",SUMIF(P_Creator,$C104,P_Eng))</f>
        <v/>
      </c>
      <c r="I104" s="59" t="str">
        <f>IF($C104="","",SUMIF(P_Creator,$C104,P_Result))</f>
        <v/>
      </c>
      <c r="J104" s="60" t="str">
        <f>IF(OR(N(E104)=0,N(G104)=0),"",E104/G104*1000)</f>
        <v/>
      </c>
      <c r="K104" s="60" t="str">
        <f>IF(OR(N(E104)=0,N(H104)=0),"",E104/H104)</f>
        <v/>
      </c>
      <c r="L104" s="60" t="str">
        <f>IF(OR(N(E104)=0,N(I104)=0),"",E104/I104)</f>
        <v/>
      </c>
      <c r="M104" s="61" t="str">
        <f>IF(L104="","",IFERROR(REPT("█",MAX(1,ROUND(L104/MAX($L$45:$L$194)*12,0))),""))</f>
        <v/>
      </c>
    </row>
    <row r="105" spans="2:13" ht="20.100000000000001" customHeight="1">
      <c r="B105" s="57" t="str">
        <f>IF(L105="","",RANK(L105,$L$45:$L$194,1))</f>
        <v/>
      </c>
      <c r="C105" s="58" t="str">
        <f>IF(Calc!$M$68="","",INDEX(Calc!$I$8:$I$157,Calc!$M$68))</f>
        <v/>
      </c>
      <c r="D105" s="59" t="str">
        <f>IF($C105="","",COUNTIF(P_Creator,$C105))</f>
        <v/>
      </c>
      <c r="E105" s="59" t="str">
        <f>IF($C105="","",SUMIF(P_Creator,$C105,P_Cost))</f>
        <v/>
      </c>
      <c r="F105" s="59" t="str">
        <f>IF($C105="","",SUMIF(P_Creator,$C105,P_Reach))</f>
        <v/>
      </c>
      <c r="G105" s="59" t="str">
        <f>IF($C105="","",SUMIF(P_Creator,$C105,P_Impr))</f>
        <v/>
      </c>
      <c r="H105" s="59" t="str">
        <f>IF($C105="","",SUMIF(P_Creator,$C105,P_Eng))</f>
        <v/>
      </c>
      <c r="I105" s="59" t="str">
        <f>IF($C105="","",SUMIF(P_Creator,$C105,P_Result))</f>
        <v/>
      </c>
      <c r="J105" s="60" t="str">
        <f>IF(OR(N(E105)=0,N(G105)=0),"",E105/G105*1000)</f>
        <v/>
      </c>
      <c r="K105" s="60" t="str">
        <f>IF(OR(N(E105)=0,N(H105)=0),"",E105/H105)</f>
        <v/>
      </c>
      <c r="L105" s="60" t="str">
        <f>IF(OR(N(E105)=0,N(I105)=0),"",E105/I105)</f>
        <v/>
      </c>
      <c r="M105" s="61" t="str">
        <f>IF(L105="","",IFERROR(REPT("█",MAX(1,ROUND(L105/MAX($L$45:$L$194)*12,0))),""))</f>
        <v/>
      </c>
    </row>
    <row r="106" spans="2:13" ht="20.100000000000001" customHeight="1">
      <c r="B106" s="57" t="str">
        <f>IF(L106="","",RANK(L106,$L$45:$L$194,1))</f>
        <v/>
      </c>
      <c r="C106" s="58" t="str">
        <f>IF(Calc!$M$69="","",INDEX(Calc!$I$8:$I$157,Calc!$M$69))</f>
        <v/>
      </c>
      <c r="D106" s="59" t="str">
        <f>IF($C106="","",COUNTIF(P_Creator,$C106))</f>
        <v/>
      </c>
      <c r="E106" s="59" t="str">
        <f>IF($C106="","",SUMIF(P_Creator,$C106,P_Cost))</f>
        <v/>
      </c>
      <c r="F106" s="59" t="str">
        <f>IF($C106="","",SUMIF(P_Creator,$C106,P_Reach))</f>
        <v/>
      </c>
      <c r="G106" s="59" t="str">
        <f>IF($C106="","",SUMIF(P_Creator,$C106,P_Impr))</f>
        <v/>
      </c>
      <c r="H106" s="59" t="str">
        <f>IF($C106="","",SUMIF(P_Creator,$C106,P_Eng))</f>
        <v/>
      </c>
      <c r="I106" s="59" t="str">
        <f>IF($C106="","",SUMIF(P_Creator,$C106,P_Result))</f>
        <v/>
      </c>
      <c r="J106" s="60" t="str">
        <f>IF(OR(N(E106)=0,N(G106)=0),"",E106/G106*1000)</f>
        <v/>
      </c>
      <c r="K106" s="60" t="str">
        <f>IF(OR(N(E106)=0,N(H106)=0),"",E106/H106)</f>
        <v/>
      </c>
      <c r="L106" s="60" t="str">
        <f>IF(OR(N(E106)=0,N(I106)=0),"",E106/I106)</f>
        <v/>
      </c>
      <c r="M106" s="61" t="str">
        <f>IF(L106="","",IFERROR(REPT("█",MAX(1,ROUND(L106/MAX($L$45:$L$194)*12,0))),""))</f>
        <v/>
      </c>
    </row>
    <row r="107" spans="2:13" ht="20.100000000000001" customHeight="1">
      <c r="B107" s="57" t="str">
        <f>IF(L107="","",RANK(L107,$L$45:$L$194,1))</f>
        <v/>
      </c>
      <c r="C107" s="58" t="str">
        <f>IF(Calc!$M$70="","",INDEX(Calc!$I$8:$I$157,Calc!$M$70))</f>
        <v/>
      </c>
      <c r="D107" s="59" t="str">
        <f>IF($C107="","",COUNTIF(P_Creator,$C107))</f>
        <v/>
      </c>
      <c r="E107" s="59" t="str">
        <f>IF($C107="","",SUMIF(P_Creator,$C107,P_Cost))</f>
        <v/>
      </c>
      <c r="F107" s="59" t="str">
        <f>IF($C107="","",SUMIF(P_Creator,$C107,P_Reach))</f>
        <v/>
      </c>
      <c r="G107" s="59" t="str">
        <f>IF($C107="","",SUMIF(P_Creator,$C107,P_Impr))</f>
        <v/>
      </c>
      <c r="H107" s="59" t="str">
        <f>IF($C107="","",SUMIF(P_Creator,$C107,P_Eng))</f>
        <v/>
      </c>
      <c r="I107" s="59" t="str">
        <f>IF($C107="","",SUMIF(P_Creator,$C107,P_Result))</f>
        <v/>
      </c>
      <c r="J107" s="60" t="str">
        <f>IF(OR(N(E107)=0,N(G107)=0),"",E107/G107*1000)</f>
        <v/>
      </c>
      <c r="K107" s="60" t="str">
        <f>IF(OR(N(E107)=0,N(H107)=0),"",E107/H107)</f>
        <v/>
      </c>
      <c r="L107" s="60" t="str">
        <f>IF(OR(N(E107)=0,N(I107)=0),"",E107/I107)</f>
        <v/>
      </c>
      <c r="M107" s="61" t="str">
        <f>IF(L107="","",IFERROR(REPT("█",MAX(1,ROUND(L107/MAX($L$45:$L$194)*12,0))),""))</f>
        <v/>
      </c>
    </row>
    <row r="108" spans="2:13" ht="20.100000000000001" customHeight="1">
      <c r="B108" s="57" t="str">
        <f>IF(L108="","",RANK(L108,$L$45:$L$194,1))</f>
        <v/>
      </c>
      <c r="C108" s="58" t="str">
        <f>IF(Calc!$M$71="","",INDEX(Calc!$I$8:$I$157,Calc!$M$71))</f>
        <v/>
      </c>
      <c r="D108" s="59" t="str">
        <f>IF($C108="","",COUNTIF(P_Creator,$C108))</f>
        <v/>
      </c>
      <c r="E108" s="59" t="str">
        <f>IF($C108="","",SUMIF(P_Creator,$C108,P_Cost))</f>
        <v/>
      </c>
      <c r="F108" s="59" t="str">
        <f>IF($C108="","",SUMIF(P_Creator,$C108,P_Reach))</f>
        <v/>
      </c>
      <c r="G108" s="59" t="str">
        <f>IF($C108="","",SUMIF(P_Creator,$C108,P_Impr))</f>
        <v/>
      </c>
      <c r="H108" s="59" t="str">
        <f>IF($C108="","",SUMIF(P_Creator,$C108,P_Eng))</f>
        <v/>
      </c>
      <c r="I108" s="59" t="str">
        <f>IF($C108="","",SUMIF(P_Creator,$C108,P_Result))</f>
        <v/>
      </c>
      <c r="J108" s="60" t="str">
        <f>IF(OR(N(E108)=0,N(G108)=0),"",E108/G108*1000)</f>
        <v/>
      </c>
      <c r="K108" s="60" t="str">
        <f>IF(OR(N(E108)=0,N(H108)=0),"",E108/H108)</f>
        <v/>
      </c>
      <c r="L108" s="60" t="str">
        <f>IF(OR(N(E108)=0,N(I108)=0),"",E108/I108)</f>
        <v/>
      </c>
      <c r="M108" s="61" t="str">
        <f>IF(L108="","",IFERROR(REPT("█",MAX(1,ROUND(L108/MAX($L$45:$L$194)*12,0))),""))</f>
        <v/>
      </c>
    </row>
    <row r="109" spans="2:13" ht="20.100000000000001" customHeight="1">
      <c r="B109" s="57" t="str">
        <f>IF(L109="","",RANK(L109,$L$45:$L$194,1))</f>
        <v/>
      </c>
      <c r="C109" s="58" t="str">
        <f>IF(Calc!$M$72="","",INDEX(Calc!$I$8:$I$157,Calc!$M$72))</f>
        <v/>
      </c>
      <c r="D109" s="59" t="str">
        <f>IF($C109="","",COUNTIF(P_Creator,$C109))</f>
        <v/>
      </c>
      <c r="E109" s="59" t="str">
        <f>IF($C109="","",SUMIF(P_Creator,$C109,P_Cost))</f>
        <v/>
      </c>
      <c r="F109" s="59" t="str">
        <f>IF($C109="","",SUMIF(P_Creator,$C109,P_Reach))</f>
        <v/>
      </c>
      <c r="G109" s="59" t="str">
        <f>IF($C109="","",SUMIF(P_Creator,$C109,P_Impr))</f>
        <v/>
      </c>
      <c r="H109" s="59" t="str">
        <f>IF($C109="","",SUMIF(P_Creator,$C109,P_Eng))</f>
        <v/>
      </c>
      <c r="I109" s="59" t="str">
        <f>IF($C109="","",SUMIF(P_Creator,$C109,P_Result))</f>
        <v/>
      </c>
      <c r="J109" s="60" t="str">
        <f>IF(OR(N(E109)=0,N(G109)=0),"",E109/G109*1000)</f>
        <v/>
      </c>
      <c r="K109" s="60" t="str">
        <f>IF(OR(N(E109)=0,N(H109)=0),"",E109/H109)</f>
        <v/>
      </c>
      <c r="L109" s="60" t="str">
        <f>IF(OR(N(E109)=0,N(I109)=0),"",E109/I109)</f>
        <v/>
      </c>
      <c r="M109" s="61" t="str">
        <f>IF(L109="","",IFERROR(REPT("█",MAX(1,ROUND(L109/MAX($L$45:$L$194)*12,0))),""))</f>
        <v/>
      </c>
    </row>
    <row r="110" spans="2:13" ht="20.100000000000001" customHeight="1">
      <c r="B110" s="57" t="str">
        <f>IF(L110="","",RANK(L110,$L$45:$L$194,1))</f>
        <v/>
      </c>
      <c r="C110" s="58" t="str">
        <f>IF(Calc!$M$73="","",INDEX(Calc!$I$8:$I$157,Calc!$M$73))</f>
        <v/>
      </c>
      <c r="D110" s="59" t="str">
        <f>IF($C110="","",COUNTIF(P_Creator,$C110))</f>
        <v/>
      </c>
      <c r="E110" s="59" t="str">
        <f>IF($C110="","",SUMIF(P_Creator,$C110,P_Cost))</f>
        <v/>
      </c>
      <c r="F110" s="59" t="str">
        <f>IF($C110="","",SUMIF(P_Creator,$C110,P_Reach))</f>
        <v/>
      </c>
      <c r="G110" s="59" t="str">
        <f>IF($C110="","",SUMIF(P_Creator,$C110,P_Impr))</f>
        <v/>
      </c>
      <c r="H110" s="59" t="str">
        <f>IF($C110="","",SUMIF(P_Creator,$C110,P_Eng))</f>
        <v/>
      </c>
      <c r="I110" s="59" t="str">
        <f>IF($C110="","",SUMIF(P_Creator,$C110,P_Result))</f>
        <v/>
      </c>
      <c r="J110" s="60" t="str">
        <f>IF(OR(N(E110)=0,N(G110)=0),"",E110/G110*1000)</f>
        <v/>
      </c>
      <c r="K110" s="60" t="str">
        <f>IF(OR(N(E110)=0,N(H110)=0),"",E110/H110)</f>
        <v/>
      </c>
      <c r="L110" s="60" t="str">
        <f>IF(OR(N(E110)=0,N(I110)=0),"",E110/I110)</f>
        <v/>
      </c>
      <c r="M110" s="61" t="str">
        <f>IF(L110="","",IFERROR(REPT("█",MAX(1,ROUND(L110/MAX($L$45:$L$194)*12,0))),""))</f>
        <v/>
      </c>
    </row>
    <row r="111" spans="2:13" ht="20.100000000000001" customHeight="1">
      <c r="B111" s="57" t="str">
        <f>IF(L111="","",RANK(L111,$L$45:$L$194,1))</f>
        <v/>
      </c>
      <c r="C111" s="58" t="str">
        <f>IF(Calc!$M$74="","",INDEX(Calc!$I$8:$I$157,Calc!$M$74))</f>
        <v/>
      </c>
      <c r="D111" s="59" t="str">
        <f>IF($C111="","",COUNTIF(P_Creator,$C111))</f>
        <v/>
      </c>
      <c r="E111" s="59" t="str">
        <f>IF($C111="","",SUMIF(P_Creator,$C111,P_Cost))</f>
        <v/>
      </c>
      <c r="F111" s="59" t="str">
        <f>IF($C111="","",SUMIF(P_Creator,$C111,P_Reach))</f>
        <v/>
      </c>
      <c r="G111" s="59" t="str">
        <f>IF($C111="","",SUMIF(P_Creator,$C111,P_Impr))</f>
        <v/>
      </c>
      <c r="H111" s="59" t="str">
        <f>IF($C111="","",SUMIF(P_Creator,$C111,P_Eng))</f>
        <v/>
      </c>
      <c r="I111" s="59" t="str">
        <f>IF($C111="","",SUMIF(P_Creator,$C111,P_Result))</f>
        <v/>
      </c>
      <c r="J111" s="60" t="str">
        <f>IF(OR(N(E111)=0,N(G111)=0),"",E111/G111*1000)</f>
        <v/>
      </c>
      <c r="K111" s="60" t="str">
        <f>IF(OR(N(E111)=0,N(H111)=0),"",E111/H111)</f>
        <v/>
      </c>
      <c r="L111" s="60" t="str">
        <f>IF(OR(N(E111)=0,N(I111)=0),"",E111/I111)</f>
        <v/>
      </c>
      <c r="M111" s="61" t="str">
        <f>IF(L111="","",IFERROR(REPT("█",MAX(1,ROUND(L111/MAX($L$45:$L$194)*12,0))),""))</f>
        <v/>
      </c>
    </row>
    <row r="112" spans="2:13" ht="20.100000000000001" customHeight="1">
      <c r="B112" s="57" t="str">
        <f>IF(L112="","",RANK(L112,$L$45:$L$194,1))</f>
        <v/>
      </c>
      <c r="C112" s="58" t="str">
        <f>IF(Calc!$M$75="","",INDEX(Calc!$I$8:$I$157,Calc!$M$75))</f>
        <v/>
      </c>
      <c r="D112" s="59" t="str">
        <f>IF($C112="","",COUNTIF(P_Creator,$C112))</f>
        <v/>
      </c>
      <c r="E112" s="59" t="str">
        <f>IF($C112="","",SUMIF(P_Creator,$C112,P_Cost))</f>
        <v/>
      </c>
      <c r="F112" s="59" t="str">
        <f>IF($C112="","",SUMIF(P_Creator,$C112,P_Reach))</f>
        <v/>
      </c>
      <c r="G112" s="59" t="str">
        <f>IF($C112="","",SUMIF(P_Creator,$C112,P_Impr))</f>
        <v/>
      </c>
      <c r="H112" s="59" t="str">
        <f>IF($C112="","",SUMIF(P_Creator,$C112,P_Eng))</f>
        <v/>
      </c>
      <c r="I112" s="59" t="str">
        <f>IF($C112="","",SUMIF(P_Creator,$C112,P_Result))</f>
        <v/>
      </c>
      <c r="J112" s="60" t="str">
        <f>IF(OR(N(E112)=0,N(G112)=0),"",E112/G112*1000)</f>
        <v/>
      </c>
      <c r="K112" s="60" t="str">
        <f>IF(OR(N(E112)=0,N(H112)=0),"",E112/H112)</f>
        <v/>
      </c>
      <c r="L112" s="60" t="str">
        <f>IF(OR(N(E112)=0,N(I112)=0),"",E112/I112)</f>
        <v/>
      </c>
      <c r="M112" s="61" t="str">
        <f>IF(L112="","",IFERROR(REPT("█",MAX(1,ROUND(L112/MAX($L$45:$L$194)*12,0))),""))</f>
        <v/>
      </c>
    </row>
    <row r="113" spans="2:13" ht="20.100000000000001" customHeight="1">
      <c r="B113" s="57" t="str">
        <f>IF(L113="","",RANK(L113,$L$45:$L$194,1))</f>
        <v/>
      </c>
      <c r="C113" s="58" t="str">
        <f>IF(Calc!$M$76="","",INDEX(Calc!$I$8:$I$157,Calc!$M$76))</f>
        <v/>
      </c>
      <c r="D113" s="59" t="str">
        <f>IF($C113="","",COUNTIF(P_Creator,$C113))</f>
        <v/>
      </c>
      <c r="E113" s="59" t="str">
        <f>IF($C113="","",SUMIF(P_Creator,$C113,P_Cost))</f>
        <v/>
      </c>
      <c r="F113" s="59" t="str">
        <f>IF($C113="","",SUMIF(P_Creator,$C113,P_Reach))</f>
        <v/>
      </c>
      <c r="G113" s="59" t="str">
        <f>IF($C113="","",SUMIF(P_Creator,$C113,P_Impr))</f>
        <v/>
      </c>
      <c r="H113" s="59" t="str">
        <f>IF($C113="","",SUMIF(P_Creator,$C113,P_Eng))</f>
        <v/>
      </c>
      <c r="I113" s="59" t="str">
        <f>IF($C113="","",SUMIF(P_Creator,$C113,P_Result))</f>
        <v/>
      </c>
      <c r="J113" s="60" t="str">
        <f>IF(OR(N(E113)=0,N(G113)=0),"",E113/G113*1000)</f>
        <v/>
      </c>
      <c r="K113" s="60" t="str">
        <f>IF(OR(N(E113)=0,N(H113)=0),"",E113/H113)</f>
        <v/>
      </c>
      <c r="L113" s="60" t="str">
        <f>IF(OR(N(E113)=0,N(I113)=0),"",E113/I113)</f>
        <v/>
      </c>
      <c r="M113" s="61" t="str">
        <f>IF(L113="","",IFERROR(REPT("█",MAX(1,ROUND(L113/MAX($L$45:$L$194)*12,0))),""))</f>
        <v/>
      </c>
    </row>
    <row r="114" spans="2:13" ht="20.100000000000001" customHeight="1">
      <c r="B114" s="57" t="str">
        <f>IF(L114="","",RANK(L114,$L$45:$L$194,1))</f>
        <v/>
      </c>
      <c r="C114" s="58" t="str">
        <f>IF(Calc!$M$77="","",INDEX(Calc!$I$8:$I$157,Calc!$M$77))</f>
        <v/>
      </c>
      <c r="D114" s="59" t="str">
        <f>IF($C114="","",COUNTIF(P_Creator,$C114))</f>
        <v/>
      </c>
      <c r="E114" s="59" t="str">
        <f>IF($C114="","",SUMIF(P_Creator,$C114,P_Cost))</f>
        <v/>
      </c>
      <c r="F114" s="59" t="str">
        <f>IF($C114="","",SUMIF(P_Creator,$C114,P_Reach))</f>
        <v/>
      </c>
      <c r="G114" s="59" t="str">
        <f>IF($C114="","",SUMIF(P_Creator,$C114,P_Impr))</f>
        <v/>
      </c>
      <c r="H114" s="59" t="str">
        <f>IF($C114="","",SUMIF(P_Creator,$C114,P_Eng))</f>
        <v/>
      </c>
      <c r="I114" s="59" t="str">
        <f>IF($C114="","",SUMIF(P_Creator,$C114,P_Result))</f>
        <v/>
      </c>
      <c r="J114" s="60" t="str">
        <f>IF(OR(N(E114)=0,N(G114)=0),"",E114/G114*1000)</f>
        <v/>
      </c>
      <c r="K114" s="60" t="str">
        <f>IF(OR(N(E114)=0,N(H114)=0),"",E114/H114)</f>
        <v/>
      </c>
      <c r="L114" s="60" t="str">
        <f>IF(OR(N(E114)=0,N(I114)=0),"",E114/I114)</f>
        <v/>
      </c>
      <c r="M114" s="61" t="str">
        <f>IF(L114="","",IFERROR(REPT("█",MAX(1,ROUND(L114/MAX($L$45:$L$194)*12,0))),""))</f>
        <v/>
      </c>
    </row>
    <row r="115" spans="2:13" ht="20.100000000000001" customHeight="1">
      <c r="B115" s="57" t="str">
        <f>IF(L115="","",RANK(L115,$L$45:$L$194,1))</f>
        <v/>
      </c>
      <c r="C115" s="58" t="str">
        <f>IF(Calc!$M$78="","",INDEX(Calc!$I$8:$I$157,Calc!$M$78))</f>
        <v/>
      </c>
      <c r="D115" s="59" t="str">
        <f>IF($C115="","",COUNTIF(P_Creator,$C115))</f>
        <v/>
      </c>
      <c r="E115" s="59" t="str">
        <f>IF($C115="","",SUMIF(P_Creator,$C115,P_Cost))</f>
        <v/>
      </c>
      <c r="F115" s="59" t="str">
        <f>IF($C115="","",SUMIF(P_Creator,$C115,P_Reach))</f>
        <v/>
      </c>
      <c r="G115" s="59" t="str">
        <f>IF($C115="","",SUMIF(P_Creator,$C115,P_Impr))</f>
        <v/>
      </c>
      <c r="H115" s="59" t="str">
        <f>IF($C115="","",SUMIF(P_Creator,$C115,P_Eng))</f>
        <v/>
      </c>
      <c r="I115" s="59" t="str">
        <f>IF($C115="","",SUMIF(P_Creator,$C115,P_Result))</f>
        <v/>
      </c>
      <c r="J115" s="60" t="str">
        <f>IF(OR(N(E115)=0,N(G115)=0),"",E115/G115*1000)</f>
        <v/>
      </c>
      <c r="K115" s="60" t="str">
        <f>IF(OR(N(E115)=0,N(H115)=0),"",E115/H115)</f>
        <v/>
      </c>
      <c r="L115" s="60" t="str">
        <f>IF(OR(N(E115)=0,N(I115)=0),"",E115/I115)</f>
        <v/>
      </c>
      <c r="M115" s="61" t="str">
        <f>IF(L115="","",IFERROR(REPT("█",MAX(1,ROUND(L115/MAX($L$45:$L$194)*12,0))),""))</f>
        <v/>
      </c>
    </row>
    <row r="116" spans="2:13" ht="20.100000000000001" customHeight="1">
      <c r="B116" s="57" t="str">
        <f>IF(L116="","",RANK(L116,$L$45:$L$194,1))</f>
        <v/>
      </c>
      <c r="C116" s="58" t="str">
        <f>IF(Calc!$M$79="","",INDEX(Calc!$I$8:$I$157,Calc!$M$79))</f>
        <v/>
      </c>
      <c r="D116" s="59" t="str">
        <f>IF($C116="","",COUNTIF(P_Creator,$C116))</f>
        <v/>
      </c>
      <c r="E116" s="59" t="str">
        <f>IF($C116="","",SUMIF(P_Creator,$C116,P_Cost))</f>
        <v/>
      </c>
      <c r="F116" s="59" t="str">
        <f>IF($C116="","",SUMIF(P_Creator,$C116,P_Reach))</f>
        <v/>
      </c>
      <c r="G116" s="59" t="str">
        <f>IF($C116="","",SUMIF(P_Creator,$C116,P_Impr))</f>
        <v/>
      </c>
      <c r="H116" s="59" t="str">
        <f>IF($C116="","",SUMIF(P_Creator,$C116,P_Eng))</f>
        <v/>
      </c>
      <c r="I116" s="59" t="str">
        <f>IF($C116="","",SUMIF(P_Creator,$C116,P_Result))</f>
        <v/>
      </c>
      <c r="J116" s="60" t="str">
        <f>IF(OR(N(E116)=0,N(G116)=0),"",E116/G116*1000)</f>
        <v/>
      </c>
      <c r="K116" s="60" t="str">
        <f>IF(OR(N(E116)=0,N(H116)=0),"",E116/H116)</f>
        <v/>
      </c>
      <c r="L116" s="60" t="str">
        <f>IF(OR(N(E116)=0,N(I116)=0),"",E116/I116)</f>
        <v/>
      </c>
      <c r="M116" s="61" t="str">
        <f>IF(L116="","",IFERROR(REPT("█",MAX(1,ROUND(L116/MAX($L$45:$L$194)*12,0))),""))</f>
        <v/>
      </c>
    </row>
    <row r="117" spans="2:13" ht="20.100000000000001" customHeight="1">
      <c r="B117" s="57" t="str">
        <f>IF(L117="","",RANK(L117,$L$45:$L$194,1))</f>
        <v/>
      </c>
      <c r="C117" s="58" t="str">
        <f>IF(Calc!$M$80="","",INDEX(Calc!$I$8:$I$157,Calc!$M$80))</f>
        <v/>
      </c>
      <c r="D117" s="59" t="str">
        <f>IF($C117="","",COUNTIF(P_Creator,$C117))</f>
        <v/>
      </c>
      <c r="E117" s="59" t="str">
        <f>IF($C117="","",SUMIF(P_Creator,$C117,P_Cost))</f>
        <v/>
      </c>
      <c r="F117" s="59" t="str">
        <f>IF($C117="","",SUMIF(P_Creator,$C117,P_Reach))</f>
        <v/>
      </c>
      <c r="G117" s="59" t="str">
        <f>IF($C117="","",SUMIF(P_Creator,$C117,P_Impr))</f>
        <v/>
      </c>
      <c r="H117" s="59" t="str">
        <f>IF($C117="","",SUMIF(P_Creator,$C117,P_Eng))</f>
        <v/>
      </c>
      <c r="I117" s="59" t="str">
        <f>IF($C117="","",SUMIF(P_Creator,$C117,P_Result))</f>
        <v/>
      </c>
      <c r="J117" s="60" t="str">
        <f>IF(OR(N(E117)=0,N(G117)=0),"",E117/G117*1000)</f>
        <v/>
      </c>
      <c r="K117" s="60" t="str">
        <f>IF(OR(N(E117)=0,N(H117)=0),"",E117/H117)</f>
        <v/>
      </c>
      <c r="L117" s="60" t="str">
        <f>IF(OR(N(E117)=0,N(I117)=0),"",E117/I117)</f>
        <v/>
      </c>
      <c r="M117" s="61" t="str">
        <f>IF(L117="","",IFERROR(REPT("█",MAX(1,ROUND(L117/MAX($L$45:$L$194)*12,0))),""))</f>
        <v/>
      </c>
    </row>
    <row r="118" spans="2:13" ht="20.100000000000001" customHeight="1">
      <c r="B118" s="57" t="str">
        <f>IF(L118="","",RANK(L118,$L$45:$L$194,1))</f>
        <v/>
      </c>
      <c r="C118" s="58" t="str">
        <f>IF(Calc!$M$81="","",INDEX(Calc!$I$8:$I$157,Calc!$M$81))</f>
        <v/>
      </c>
      <c r="D118" s="59" t="str">
        <f>IF($C118="","",COUNTIF(P_Creator,$C118))</f>
        <v/>
      </c>
      <c r="E118" s="59" t="str">
        <f>IF($C118="","",SUMIF(P_Creator,$C118,P_Cost))</f>
        <v/>
      </c>
      <c r="F118" s="59" t="str">
        <f>IF($C118="","",SUMIF(P_Creator,$C118,P_Reach))</f>
        <v/>
      </c>
      <c r="G118" s="59" t="str">
        <f>IF($C118="","",SUMIF(P_Creator,$C118,P_Impr))</f>
        <v/>
      </c>
      <c r="H118" s="59" t="str">
        <f>IF($C118="","",SUMIF(P_Creator,$C118,P_Eng))</f>
        <v/>
      </c>
      <c r="I118" s="59" t="str">
        <f>IF($C118="","",SUMIF(P_Creator,$C118,P_Result))</f>
        <v/>
      </c>
      <c r="J118" s="60" t="str">
        <f>IF(OR(N(E118)=0,N(G118)=0),"",E118/G118*1000)</f>
        <v/>
      </c>
      <c r="K118" s="60" t="str">
        <f>IF(OR(N(E118)=0,N(H118)=0),"",E118/H118)</f>
        <v/>
      </c>
      <c r="L118" s="60" t="str">
        <f>IF(OR(N(E118)=0,N(I118)=0),"",E118/I118)</f>
        <v/>
      </c>
      <c r="M118" s="61" t="str">
        <f>IF(L118="","",IFERROR(REPT("█",MAX(1,ROUND(L118/MAX($L$45:$L$194)*12,0))),""))</f>
        <v/>
      </c>
    </row>
    <row r="119" spans="2:13" ht="20.100000000000001" customHeight="1">
      <c r="B119" s="57" t="str">
        <f>IF(L119="","",RANK(L119,$L$45:$L$194,1))</f>
        <v/>
      </c>
      <c r="C119" s="58" t="str">
        <f>IF(Calc!$M$82="","",INDEX(Calc!$I$8:$I$157,Calc!$M$82))</f>
        <v/>
      </c>
      <c r="D119" s="59" t="str">
        <f>IF($C119="","",COUNTIF(P_Creator,$C119))</f>
        <v/>
      </c>
      <c r="E119" s="59" t="str">
        <f>IF($C119="","",SUMIF(P_Creator,$C119,P_Cost))</f>
        <v/>
      </c>
      <c r="F119" s="59" t="str">
        <f>IF($C119="","",SUMIF(P_Creator,$C119,P_Reach))</f>
        <v/>
      </c>
      <c r="G119" s="59" t="str">
        <f>IF($C119="","",SUMIF(P_Creator,$C119,P_Impr))</f>
        <v/>
      </c>
      <c r="H119" s="59" t="str">
        <f>IF($C119="","",SUMIF(P_Creator,$C119,P_Eng))</f>
        <v/>
      </c>
      <c r="I119" s="59" t="str">
        <f>IF($C119="","",SUMIF(P_Creator,$C119,P_Result))</f>
        <v/>
      </c>
      <c r="J119" s="60" t="str">
        <f>IF(OR(N(E119)=0,N(G119)=0),"",E119/G119*1000)</f>
        <v/>
      </c>
      <c r="K119" s="60" t="str">
        <f>IF(OR(N(E119)=0,N(H119)=0),"",E119/H119)</f>
        <v/>
      </c>
      <c r="L119" s="60" t="str">
        <f>IF(OR(N(E119)=0,N(I119)=0),"",E119/I119)</f>
        <v/>
      </c>
      <c r="M119" s="61" t="str">
        <f>IF(L119="","",IFERROR(REPT("█",MAX(1,ROUND(L119/MAX($L$45:$L$194)*12,0))),""))</f>
        <v/>
      </c>
    </row>
    <row r="120" spans="2:13" ht="20.100000000000001" customHeight="1">
      <c r="B120" s="57" t="str">
        <f>IF(L120="","",RANK(L120,$L$45:$L$194,1))</f>
        <v/>
      </c>
      <c r="C120" s="58" t="str">
        <f>IF(Calc!$M$83="","",INDEX(Calc!$I$8:$I$157,Calc!$M$83))</f>
        <v/>
      </c>
      <c r="D120" s="59" t="str">
        <f>IF($C120="","",COUNTIF(P_Creator,$C120))</f>
        <v/>
      </c>
      <c r="E120" s="59" t="str">
        <f>IF($C120="","",SUMIF(P_Creator,$C120,P_Cost))</f>
        <v/>
      </c>
      <c r="F120" s="59" t="str">
        <f>IF($C120="","",SUMIF(P_Creator,$C120,P_Reach))</f>
        <v/>
      </c>
      <c r="G120" s="59" t="str">
        <f>IF($C120="","",SUMIF(P_Creator,$C120,P_Impr))</f>
        <v/>
      </c>
      <c r="H120" s="59" t="str">
        <f>IF($C120="","",SUMIF(P_Creator,$C120,P_Eng))</f>
        <v/>
      </c>
      <c r="I120" s="59" t="str">
        <f>IF($C120="","",SUMIF(P_Creator,$C120,P_Result))</f>
        <v/>
      </c>
      <c r="J120" s="60" t="str">
        <f>IF(OR(N(E120)=0,N(G120)=0),"",E120/G120*1000)</f>
        <v/>
      </c>
      <c r="K120" s="60" t="str">
        <f>IF(OR(N(E120)=0,N(H120)=0),"",E120/H120)</f>
        <v/>
      </c>
      <c r="L120" s="60" t="str">
        <f>IF(OR(N(E120)=0,N(I120)=0),"",E120/I120)</f>
        <v/>
      </c>
      <c r="M120" s="61" t="str">
        <f>IF(L120="","",IFERROR(REPT("█",MAX(1,ROUND(L120/MAX($L$45:$L$194)*12,0))),""))</f>
        <v/>
      </c>
    </row>
    <row r="121" spans="2:13" ht="20.100000000000001" customHeight="1">
      <c r="B121" s="57" t="str">
        <f>IF(L121="","",RANK(L121,$L$45:$L$194,1))</f>
        <v/>
      </c>
      <c r="C121" s="58" t="str">
        <f>IF(Calc!$M$84="","",INDEX(Calc!$I$8:$I$157,Calc!$M$84))</f>
        <v/>
      </c>
      <c r="D121" s="59" t="str">
        <f>IF($C121="","",COUNTIF(P_Creator,$C121))</f>
        <v/>
      </c>
      <c r="E121" s="59" t="str">
        <f>IF($C121="","",SUMIF(P_Creator,$C121,P_Cost))</f>
        <v/>
      </c>
      <c r="F121" s="59" t="str">
        <f>IF($C121="","",SUMIF(P_Creator,$C121,P_Reach))</f>
        <v/>
      </c>
      <c r="G121" s="59" t="str">
        <f>IF($C121="","",SUMIF(P_Creator,$C121,P_Impr))</f>
        <v/>
      </c>
      <c r="H121" s="59" t="str">
        <f>IF($C121="","",SUMIF(P_Creator,$C121,P_Eng))</f>
        <v/>
      </c>
      <c r="I121" s="59" t="str">
        <f>IF($C121="","",SUMIF(P_Creator,$C121,P_Result))</f>
        <v/>
      </c>
      <c r="J121" s="60" t="str">
        <f>IF(OR(N(E121)=0,N(G121)=0),"",E121/G121*1000)</f>
        <v/>
      </c>
      <c r="K121" s="60" t="str">
        <f>IF(OR(N(E121)=0,N(H121)=0),"",E121/H121)</f>
        <v/>
      </c>
      <c r="L121" s="60" t="str">
        <f>IF(OR(N(E121)=0,N(I121)=0),"",E121/I121)</f>
        <v/>
      </c>
      <c r="M121" s="61" t="str">
        <f>IF(L121="","",IFERROR(REPT("█",MAX(1,ROUND(L121/MAX($L$45:$L$194)*12,0))),""))</f>
        <v/>
      </c>
    </row>
    <row r="122" spans="2:13" ht="20.100000000000001" customHeight="1">
      <c r="B122" s="57" t="str">
        <f>IF(L122="","",RANK(L122,$L$45:$L$194,1))</f>
        <v/>
      </c>
      <c r="C122" s="58" t="str">
        <f>IF(Calc!$M$85="","",INDEX(Calc!$I$8:$I$157,Calc!$M$85))</f>
        <v/>
      </c>
      <c r="D122" s="59" t="str">
        <f>IF($C122="","",COUNTIF(P_Creator,$C122))</f>
        <v/>
      </c>
      <c r="E122" s="59" t="str">
        <f>IF($C122="","",SUMIF(P_Creator,$C122,P_Cost))</f>
        <v/>
      </c>
      <c r="F122" s="59" t="str">
        <f>IF($C122="","",SUMIF(P_Creator,$C122,P_Reach))</f>
        <v/>
      </c>
      <c r="G122" s="59" t="str">
        <f>IF($C122="","",SUMIF(P_Creator,$C122,P_Impr))</f>
        <v/>
      </c>
      <c r="H122" s="59" t="str">
        <f>IF($C122="","",SUMIF(P_Creator,$C122,P_Eng))</f>
        <v/>
      </c>
      <c r="I122" s="59" t="str">
        <f>IF($C122="","",SUMIF(P_Creator,$C122,P_Result))</f>
        <v/>
      </c>
      <c r="J122" s="60" t="str">
        <f>IF(OR(N(E122)=0,N(G122)=0),"",E122/G122*1000)</f>
        <v/>
      </c>
      <c r="K122" s="60" t="str">
        <f>IF(OR(N(E122)=0,N(H122)=0),"",E122/H122)</f>
        <v/>
      </c>
      <c r="L122" s="60" t="str">
        <f>IF(OR(N(E122)=0,N(I122)=0),"",E122/I122)</f>
        <v/>
      </c>
      <c r="M122" s="61" t="str">
        <f>IF(L122="","",IFERROR(REPT("█",MAX(1,ROUND(L122/MAX($L$45:$L$194)*12,0))),""))</f>
        <v/>
      </c>
    </row>
    <row r="123" spans="2:13" ht="20.100000000000001" customHeight="1">
      <c r="B123" s="57" t="str">
        <f>IF(L123="","",RANK(L123,$L$45:$L$194,1))</f>
        <v/>
      </c>
      <c r="C123" s="58" t="str">
        <f>IF(Calc!$M$86="","",INDEX(Calc!$I$8:$I$157,Calc!$M$86))</f>
        <v/>
      </c>
      <c r="D123" s="59" t="str">
        <f>IF($C123="","",COUNTIF(P_Creator,$C123))</f>
        <v/>
      </c>
      <c r="E123" s="59" t="str">
        <f>IF($C123="","",SUMIF(P_Creator,$C123,P_Cost))</f>
        <v/>
      </c>
      <c r="F123" s="59" t="str">
        <f>IF($C123="","",SUMIF(P_Creator,$C123,P_Reach))</f>
        <v/>
      </c>
      <c r="G123" s="59" t="str">
        <f>IF($C123="","",SUMIF(P_Creator,$C123,P_Impr))</f>
        <v/>
      </c>
      <c r="H123" s="59" t="str">
        <f>IF($C123="","",SUMIF(P_Creator,$C123,P_Eng))</f>
        <v/>
      </c>
      <c r="I123" s="59" t="str">
        <f>IF($C123="","",SUMIF(P_Creator,$C123,P_Result))</f>
        <v/>
      </c>
      <c r="J123" s="60" t="str">
        <f>IF(OR(N(E123)=0,N(G123)=0),"",E123/G123*1000)</f>
        <v/>
      </c>
      <c r="K123" s="60" t="str">
        <f>IF(OR(N(E123)=0,N(H123)=0),"",E123/H123)</f>
        <v/>
      </c>
      <c r="L123" s="60" t="str">
        <f>IF(OR(N(E123)=0,N(I123)=0),"",E123/I123)</f>
        <v/>
      </c>
      <c r="M123" s="61" t="str">
        <f>IF(L123="","",IFERROR(REPT("█",MAX(1,ROUND(L123/MAX($L$45:$L$194)*12,0))),""))</f>
        <v/>
      </c>
    </row>
    <row r="124" spans="2:13" ht="20.100000000000001" customHeight="1">
      <c r="B124" s="57" t="str">
        <f>IF(L124="","",RANK(L124,$L$45:$L$194,1))</f>
        <v/>
      </c>
      <c r="C124" s="58" t="str">
        <f>IF(Calc!$M$87="","",INDEX(Calc!$I$8:$I$157,Calc!$M$87))</f>
        <v/>
      </c>
      <c r="D124" s="59" t="str">
        <f>IF($C124="","",COUNTIF(P_Creator,$C124))</f>
        <v/>
      </c>
      <c r="E124" s="59" t="str">
        <f>IF($C124="","",SUMIF(P_Creator,$C124,P_Cost))</f>
        <v/>
      </c>
      <c r="F124" s="59" t="str">
        <f>IF($C124="","",SUMIF(P_Creator,$C124,P_Reach))</f>
        <v/>
      </c>
      <c r="G124" s="59" t="str">
        <f>IF($C124="","",SUMIF(P_Creator,$C124,P_Impr))</f>
        <v/>
      </c>
      <c r="H124" s="59" t="str">
        <f>IF($C124="","",SUMIF(P_Creator,$C124,P_Eng))</f>
        <v/>
      </c>
      <c r="I124" s="59" t="str">
        <f>IF($C124="","",SUMIF(P_Creator,$C124,P_Result))</f>
        <v/>
      </c>
      <c r="J124" s="60" t="str">
        <f>IF(OR(N(E124)=0,N(G124)=0),"",E124/G124*1000)</f>
        <v/>
      </c>
      <c r="K124" s="60" t="str">
        <f>IF(OR(N(E124)=0,N(H124)=0),"",E124/H124)</f>
        <v/>
      </c>
      <c r="L124" s="60" t="str">
        <f>IF(OR(N(E124)=0,N(I124)=0),"",E124/I124)</f>
        <v/>
      </c>
      <c r="M124" s="61" t="str">
        <f>IF(L124="","",IFERROR(REPT("█",MAX(1,ROUND(L124/MAX($L$45:$L$194)*12,0))),""))</f>
        <v/>
      </c>
    </row>
    <row r="125" spans="2:13" ht="20.100000000000001" customHeight="1">
      <c r="B125" s="57" t="str">
        <f>IF(L125="","",RANK(L125,$L$45:$L$194,1))</f>
        <v/>
      </c>
      <c r="C125" s="58" t="str">
        <f>IF(Calc!$M$88="","",INDEX(Calc!$I$8:$I$157,Calc!$M$88))</f>
        <v/>
      </c>
      <c r="D125" s="59" t="str">
        <f>IF($C125="","",COUNTIF(P_Creator,$C125))</f>
        <v/>
      </c>
      <c r="E125" s="59" t="str">
        <f>IF($C125="","",SUMIF(P_Creator,$C125,P_Cost))</f>
        <v/>
      </c>
      <c r="F125" s="59" t="str">
        <f>IF($C125="","",SUMIF(P_Creator,$C125,P_Reach))</f>
        <v/>
      </c>
      <c r="G125" s="59" t="str">
        <f>IF($C125="","",SUMIF(P_Creator,$C125,P_Impr))</f>
        <v/>
      </c>
      <c r="H125" s="59" t="str">
        <f>IF($C125="","",SUMIF(P_Creator,$C125,P_Eng))</f>
        <v/>
      </c>
      <c r="I125" s="59" t="str">
        <f>IF($C125="","",SUMIF(P_Creator,$C125,P_Result))</f>
        <v/>
      </c>
      <c r="J125" s="60" t="str">
        <f>IF(OR(N(E125)=0,N(G125)=0),"",E125/G125*1000)</f>
        <v/>
      </c>
      <c r="K125" s="60" t="str">
        <f>IF(OR(N(E125)=0,N(H125)=0),"",E125/H125)</f>
        <v/>
      </c>
      <c r="L125" s="60" t="str">
        <f>IF(OR(N(E125)=0,N(I125)=0),"",E125/I125)</f>
        <v/>
      </c>
      <c r="M125" s="61" t="str">
        <f>IF(L125="","",IFERROR(REPT("█",MAX(1,ROUND(L125/MAX($L$45:$L$194)*12,0))),""))</f>
        <v/>
      </c>
    </row>
    <row r="126" spans="2:13" ht="20.100000000000001" customHeight="1">
      <c r="B126" s="57" t="str">
        <f>IF(L126="","",RANK(L126,$L$45:$L$194,1))</f>
        <v/>
      </c>
      <c r="C126" s="58" t="str">
        <f>IF(Calc!$M$89="","",INDEX(Calc!$I$8:$I$157,Calc!$M$89))</f>
        <v/>
      </c>
      <c r="D126" s="59" t="str">
        <f>IF($C126="","",COUNTIF(P_Creator,$C126))</f>
        <v/>
      </c>
      <c r="E126" s="59" t="str">
        <f>IF($C126="","",SUMIF(P_Creator,$C126,P_Cost))</f>
        <v/>
      </c>
      <c r="F126" s="59" t="str">
        <f>IF($C126="","",SUMIF(P_Creator,$C126,P_Reach))</f>
        <v/>
      </c>
      <c r="G126" s="59" t="str">
        <f>IF($C126="","",SUMIF(P_Creator,$C126,P_Impr))</f>
        <v/>
      </c>
      <c r="H126" s="59" t="str">
        <f>IF($C126="","",SUMIF(P_Creator,$C126,P_Eng))</f>
        <v/>
      </c>
      <c r="I126" s="59" t="str">
        <f>IF($C126="","",SUMIF(P_Creator,$C126,P_Result))</f>
        <v/>
      </c>
      <c r="J126" s="60" t="str">
        <f>IF(OR(N(E126)=0,N(G126)=0),"",E126/G126*1000)</f>
        <v/>
      </c>
      <c r="K126" s="60" t="str">
        <f>IF(OR(N(E126)=0,N(H126)=0),"",E126/H126)</f>
        <v/>
      </c>
      <c r="L126" s="60" t="str">
        <f>IF(OR(N(E126)=0,N(I126)=0),"",E126/I126)</f>
        <v/>
      </c>
      <c r="M126" s="61" t="str">
        <f>IF(L126="","",IFERROR(REPT("█",MAX(1,ROUND(L126/MAX($L$45:$L$194)*12,0))),""))</f>
        <v/>
      </c>
    </row>
    <row r="127" spans="2:13" ht="20.100000000000001" customHeight="1">
      <c r="B127" s="57" t="str">
        <f>IF(L127="","",RANK(L127,$L$45:$L$194,1))</f>
        <v/>
      </c>
      <c r="C127" s="58" t="str">
        <f>IF(Calc!$M$90="","",INDEX(Calc!$I$8:$I$157,Calc!$M$90))</f>
        <v/>
      </c>
      <c r="D127" s="59" t="str">
        <f>IF($C127="","",COUNTIF(P_Creator,$C127))</f>
        <v/>
      </c>
      <c r="E127" s="59" t="str">
        <f>IF($C127="","",SUMIF(P_Creator,$C127,P_Cost))</f>
        <v/>
      </c>
      <c r="F127" s="59" t="str">
        <f>IF($C127="","",SUMIF(P_Creator,$C127,P_Reach))</f>
        <v/>
      </c>
      <c r="G127" s="59" t="str">
        <f>IF($C127="","",SUMIF(P_Creator,$C127,P_Impr))</f>
        <v/>
      </c>
      <c r="H127" s="59" t="str">
        <f>IF($C127="","",SUMIF(P_Creator,$C127,P_Eng))</f>
        <v/>
      </c>
      <c r="I127" s="59" t="str">
        <f>IF($C127="","",SUMIF(P_Creator,$C127,P_Result))</f>
        <v/>
      </c>
      <c r="J127" s="60" t="str">
        <f>IF(OR(N(E127)=0,N(G127)=0),"",E127/G127*1000)</f>
        <v/>
      </c>
      <c r="K127" s="60" t="str">
        <f>IF(OR(N(E127)=0,N(H127)=0),"",E127/H127)</f>
        <v/>
      </c>
      <c r="L127" s="60" t="str">
        <f>IF(OR(N(E127)=0,N(I127)=0),"",E127/I127)</f>
        <v/>
      </c>
      <c r="M127" s="61" t="str">
        <f>IF(L127="","",IFERROR(REPT("█",MAX(1,ROUND(L127/MAX($L$45:$L$194)*12,0))),""))</f>
        <v/>
      </c>
    </row>
    <row r="128" spans="2:13" ht="20.100000000000001" customHeight="1">
      <c r="B128" s="57" t="str">
        <f>IF(L128="","",RANK(L128,$L$45:$L$194,1))</f>
        <v/>
      </c>
      <c r="C128" s="58" t="str">
        <f>IF(Calc!$M$91="","",INDEX(Calc!$I$8:$I$157,Calc!$M$91))</f>
        <v/>
      </c>
      <c r="D128" s="59" t="str">
        <f>IF($C128="","",COUNTIF(P_Creator,$C128))</f>
        <v/>
      </c>
      <c r="E128" s="59" t="str">
        <f>IF($C128="","",SUMIF(P_Creator,$C128,P_Cost))</f>
        <v/>
      </c>
      <c r="F128" s="59" t="str">
        <f>IF($C128="","",SUMIF(P_Creator,$C128,P_Reach))</f>
        <v/>
      </c>
      <c r="G128" s="59" t="str">
        <f>IF($C128="","",SUMIF(P_Creator,$C128,P_Impr))</f>
        <v/>
      </c>
      <c r="H128" s="59" t="str">
        <f>IF($C128="","",SUMIF(P_Creator,$C128,P_Eng))</f>
        <v/>
      </c>
      <c r="I128" s="59" t="str">
        <f>IF($C128="","",SUMIF(P_Creator,$C128,P_Result))</f>
        <v/>
      </c>
      <c r="J128" s="60" t="str">
        <f>IF(OR(N(E128)=0,N(G128)=0),"",E128/G128*1000)</f>
        <v/>
      </c>
      <c r="K128" s="60" t="str">
        <f>IF(OR(N(E128)=0,N(H128)=0),"",E128/H128)</f>
        <v/>
      </c>
      <c r="L128" s="60" t="str">
        <f>IF(OR(N(E128)=0,N(I128)=0),"",E128/I128)</f>
        <v/>
      </c>
      <c r="M128" s="61" t="str">
        <f>IF(L128="","",IFERROR(REPT("█",MAX(1,ROUND(L128/MAX($L$45:$L$194)*12,0))),""))</f>
        <v/>
      </c>
    </row>
    <row r="129" spans="2:13" ht="20.100000000000001" customHeight="1">
      <c r="B129" s="57" t="str">
        <f>IF(L129="","",RANK(L129,$L$45:$L$194,1))</f>
        <v/>
      </c>
      <c r="C129" s="58" t="str">
        <f>IF(Calc!$M$92="","",INDEX(Calc!$I$8:$I$157,Calc!$M$92))</f>
        <v/>
      </c>
      <c r="D129" s="59" t="str">
        <f>IF($C129="","",COUNTIF(P_Creator,$C129))</f>
        <v/>
      </c>
      <c r="E129" s="59" t="str">
        <f>IF($C129="","",SUMIF(P_Creator,$C129,P_Cost))</f>
        <v/>
      </c>
      <c r="F129" s="59" t="str">
        <f>IF($C129="","",SUMIF(P_Creator,$C129,P_Reach))</f>
        <v/>
      </c>
      <c r="G129" s="59" t="str">
        <f>IF($C129="","",SUMIF(P_Creator,$C129,P_Impr))</f>
        <v/>
      </c>
      <c r="H129" s="59" t="str">
        <f>IF($C129="","",SUMIF(P_Creator,$C129,P_Eng))</f>
        <v/>
      </c>
      <c r="I129" s="59" t="str">
        <f>IF($C129="","",SUMIF(P_Creator,$C129,P_Result))</f>
        <v/>
      </c>
      <c r="J129" s="60" t="str">
        <f>IF(OR(N(E129)=0,N(G129)=0),"",E129/G129*1000)</f>
        <v/>
      </c>
      <c r="K129" s="60" t="str">
        <f>IF(OR(N(E129)=0,N(H129)=0),"",E129/H129)</f>
        <v/>
      </c>
      <c r="L129" s="60" t="str">
        <f>IF(OR(N(E129)=0,N(I129)=0),"",E129/I129)</f>
        <v/>
      </c>
      <c r="M129" s="61" t="str">
        <f>IF(L129="","",IFERROR(REPT("█",MAX(1,ROUND(L129/MAX($L$45:$L$194)*12,0))),""))</f>
        <v/>
      </c>
    </row>
    <row r="130" spans="2:13" ht="20.100000000000001" customHeight="1">
      <c r="B130" s="57" t="str">
        <f>IF(L130="","",RANK(L130,$L$45:$L$194,1))</f>
        <v/>
      </c>
      <c r="C130" s="58" t="str">
        <f>IF(Calc!$M$93="","",INDEX(Calc!$I$8:$I$157,Calc!$M$93))</f>
        <v/>
      </c>
      <c r="D130" s="59" t="str">
        <f>IF($C130="","",COUNTIF(P_Creator,$C130))</f>
        <v/>
      </c>
      <c r="E130" s="59" t="str">
        <f>IF($C130="","",SUMIF(P_Creator,$C130,P_Cost))</f>
        <v/>
      </c>
      <c r="F130" s="59" t="str">
        <f>IF($C130="","",SUMIF(P_Creator,$C130,P_Reach))</f>
        <v/>
      </c>
      <c r="G130" s="59" t="str">
        <f>IF($C130="","",SUMIF(P_Creator,$C130,P_Impr))</f>
        <v/>
      </c>
      <c r="H130" s="59" t="str">
        <f>IF($C130="","",SUMIF(P_Creator,$C130,P_Eng))</f>
        <v/>
      </c>
      <c r="I130" s="59" t="str">
        <f>IF($C130="","",SUMIF(P_Creator,$C130,P_Result))</f>
        <v/>
      </c>
      <c r="J130" s="60" t="str">
        <f>IF(OR(N(E130)=0,N(G130)=0),"",E130/G130*1000)</f>
        <v/>
      </c>
      <c r="K130" s="60" t="str">
        <f>IF(OR(N(E130)=0,N(H130)=0),"",E130/H130)</f>
        <v/>
      </c>
      <c r="L130" s="60" t="str">
        <f>IF(OR(N(E130)=0,N(I130)=0),"",E130/I130)</f>
        <v/>
      </c>
      <c r="M130" s="61" t="str">
        <f>IF(L130="","",IFERROR(REPT("█",MAX(1,ROUND(L130/MAX($L$45:$L$194)*12,0))),""))</f>
        <v/>
      </c>
    </row>
    <row r="131" spans="2:13" ht="20.100000000000001" customHeight="1">
      <c r="B131" s="57" t="str">
        <f>IF(L131="","",RANK(L131,$L$45:$L$194,1))</f>
        <v/>
      </c>
      <c r="C131" s="58" t="str">
        <f>IF(Calc!$M$94="","",INDEX(Calc!$I$8:$I$157,Calc!$M$94))</f>
        <v/>
      </c>
      <c r="D131" s="59" t="str">
        <f>IF($C131="","",COUNTIF(P_Creator,$C131))</f>
        <v/>
      </c>
      <c r="E131" s="59" t="str">
        <f>IF($C131="","",SUMIF(P_Creator,$C131,P_Cost))</f>
        <v/>
      </c>
      <c r="F131" s="59" t="str">
        <f>IF($C131="","",SUMIF(P_Creator,$C131,P_Reach))</f>
        <v/>
      </c>
      <c r="G131" s="59" t="str">
        <f>IF($C131="","",SUMIF(P_Creator,$C131,P_Impr))</f>
        <v/>
      </c>
      <c r="H131" s="59" t="str">
        <f>IF($C131="","",SUMIF(P_Creator,$C131,P_Eng))</f>
        <v/>
      </c>
      <c r="I131" s="59" t="str">
        <f>IF($C131="","",SUMIF(P_Creator,$C131,P_Result))</f>
        <v/>
      </c>
      <c r="J131" s="60" t="str">
        <f>IF(OR(N(E131)=0,N(G131)=0),"",E131/G131*1000)</f>
        <v/>
      </c>
      <c r="K131" s="60" t="str">
        <f>IF(OR(N(E131)=0,N(H131)=0),"",E131/H131)</f>
        <v/>
      </c>
      <c r="L131" s="60" t="str">
        <f>IF(OR(N(E131)=0,N(I131)=0),"",E131/I131)</f>
        <v/>
      </c>
      <c r="M131" s="61" t="str">
        <f>IF(L131="","",IFERROR(REPT("█",MAX(1,ROUND(L131/MAX($L$45:$L$194)*12,0))),""))</f>
        <v/>
      </c>
    </row>
    <row r="132" spans="2:13" ht="20.100000000000001" customHeight="1">
      <c r="B132" s="57" t="str">
        <f>IF(L132="","",RANK(L132,$L$45:$L$194,1))</f>
        <v/>
      </c>
      <c r="C132" s="58" t="str">
        <f>IF(Calc!$M$95="","",INDEX(Calc!$I$8:$I$157,Calc!$M$95))</f>
        <v/>
      </c>
      <c r="D132" s="59" t="str">
        <f>IF($C132="","",COUNTIF(P_Creator,$C132))</f>
        <v/>
      </c>
      <c r="E132" s="59" t="str">
        <f>IF($C132="","",SUMIF(P_Creator,$C132,P_Cost))</f>
        <v/>
      </c>
      <c r="F132" s="59" t="str">
        <f>IF($C132="","",SUMIF(P_Creator,$C132,P_Reach))</f>
        <v/>
      </c>
      <c r="G132" s="59" t="str">
        <f>IF($C132="","",SUMIF(P_Creator,$C132,P_Impr))</f>
        <v/>
      </c>
      <c r="H132" s="59" t="str">
        <f>IF($C132="","",SUMIF(P_Creator,$C132,P_Eng))</f>
        <v/>
      </c>
      <c r="I132" s="59" t="str">
        <f>IF($C132="","",SUMIF(P_Creator,$C132,P_Result))</f>
        <v/>
      </c>
      <c r="J132" s="60" t="str">
        <f>IF(OR(N(E132)=0,N(G132)=0),"",E132/G132*1000)</f>
        <v/>
      </c>
      <c r="K132" s="60" t="str">
        <f>IF(OR(N(E132)=0,N(H132)=0),"",E132/H132)</f>
        <v/>
      </c>
      <c r="L132" s="60" t="str">
        <f>IF(OR(N(E132)=0,N(I132)=0),"",E132/I132)</f>
        <v/>
      </c>
      <c r="M132" s="61" t="str">
        <f>IF(L132="","",IFERROR(REPT("█",MAX(1,ROUND(L132/MAX($L$45:$L$194)*12,0))),""))</f>
        <v/>
      </c>
    </row>
    <row r="133" spans="2:13" ht="20.100000000000001" customHeight="1">
      <c r="B133" s="57" t="str">
        <f>IF(L133="","",RANK(L133,$L$45:$L$194,1))</f>
        <v/>
      </c>
      <c r="C133" s="58" t="str">
        <f>IF(Calc!$M$96="","",INDEX(Calc!$I$8:$I$157,Calc!$M$96))</f>
        <v/>
      </c>
      <c r="D133" s="59" t="str">
        <f>IF($C133="","",COUNTIF(P_Creator,$C133))</f>
        <v/>
      </c>
      <c r="E133" s="59" t="str">
        <f>IF($C133="","",SUMIF(P_Creator,$C133,P_Cost))</f>
        <v/>
      </c>
      <c r="F133" s="59" t="str">
        <f>IF($C133="","",SUMIF(P_Creator,$C133,P_Reach))</f>
        <v/>
      </c>
      <c r="G133" s="59" t="str">
        <f>IF($C133="","",SUMIF(P_Creator,$C133,P_Impr))</f>
        <v/>
      </c>
      <c r="H133" s="59" t="str">
        <f>IF($C133="","",SUMIF(P_Creator,$C133,P_Eng))</f>
        <v/>
      </c>
      <c r="I133" s="59" t="str">
        <f>IF($C133="","",SUMIF(P_Creator,$C133,P_Result))</f>
        <v/>
      </c>
      <c r="J133" s="60" t="str">
        <f>IF(OR(N(E133)=0,N(G133)=0),"",E133/G133*1000)</f>
        <v/>
      </c>
      <c r="K133" s="60" t="str">
        <f>IF(OR(N(E133)=0,N(H133)=0),"",E133/H133)</f>
        <v/>
      </c>
      <c r="L133" s="60" t="str">
        <f>IF(OR(N(E133)=0,N(I133)=0),"",E133/I133)</f>
        <v/>
      </c>
      <c r="M133" s="61" t="str">
        <f>IF(L133="","",IFERROR(REPT("█",MAX(1,ROUND(L133/MAX($L$45:$L$194)*12,0))),""))</f>
        <v/>
      </c>
    </row>
    <row r="134" spans="2:13" ht="20.100000000000001" customHeight="1">
      <c r="B134" s="57" t="str">
        <f>IF(L134="","",RANK(L134,$L$45:$L$194,1))</f>
        <v/>
      </c>
      <c r="C134" s="58" t="str">
        <f>IF(Calc!$M$97="","",INDEX(Calc!$I$8:$I$157,Calc!$M$97))</f>
        <v/>
      </c>
      <c r="D134" s="59" t="str">
        <f>IF($C134="","",COUNTIF(P_Creator,$C134))</f>
        <v/>
      </c>
      <c r="E134" s="59" t="str">
        <f>IF($C134="","",SUMIF(P_Creator,$C134,P_Cost))</f>
        <v/>
      </c>
      <c r="F134" s="59" t="str">
        <f>IF($C134="","",SUMIF(P_Creator,$C134,P_Reach))</f>
        <v/>
      </c>
      <c r="G134" s="59" t="str">
        <f>IF($C134="","",SUMIF(P_Creator,$C134,P_Impr))</f>
        <v/>
      </c>
      <c r="H134" s="59" t="str">
        <f>IF($C134="","",SUMIF(P_Creator,$C134,P_Eng))</f>
        <v/>
      </c>
      <c r="I134" s="59" t="str">
        <f>IF($C134="","",SUMIF(P_Creator,$C134,P_Result))</f>
        <v/>
      </c>
      <c r="J134" s="60" t="str">
        <f>IF(OR(N(E134)=0,N(G134)=0),"",E134/G134*1000)</f>
        <v/>
      </c>
      <c r="K134" s="60" t="str">
        <f>IF(OR(N(E134)=0,N(H134)=0),"",E134/H134)</f>
        <v/>
      </c>
      <c r="L134" s="60" t="str">
        <f>IF(OR(N(E134)=0,N(I134)=0),"",E134/I134)</f>
        <v/>
      </c>
      <c r="M134" s="61" t="str">
        <f>IF(L134="","",IFERROR(REPT("█",MAX(1,ROUND(L134/MAX($L$45:$L$194)*12,0))),""))</f>
        <v/>
      </c>
    </row>
    <row r="135" spans="2:13" ht="20.100000000000001" customHeight="1">
      <c r="B135" s="57" t="str">
        <f>IF(L135="","",RANK(L135,$L$45:$L$194,1))</f>
        <v/>
      </c>
      <c r="C135" s="58" t="str">
        <f>IF(Calc!$M$98="","",INDEX(Calc!$I$8:$I$157,Calc!$M$98))</f>
        <v/>
      </c>
      <c r="D135" s="59" t="str">
        <f>IF($C135="","",COUNTIF(P_Creator,$C135))</f>
        <v/>
      </c>
      <c r="E135" s="59" t="str">
        <f>IF($C135="","",SUMIF(P_Creator,$C135,P_Cost))</f>
        <v/>
      </c>
      <c r="F135" s="59" t="str">
        <f>IF($C135="","",SUMIF(P_Creator,$C135,P_Reach))</f>
        <v/>
      </c>
      <c r="G135" s="59" t="str">
        <f>IF($C135="","",SUMIF(P_Creator,$C135,P_Impr))</f>
        <v/>
      </c>
      <c r="H135" s="59" t="str">
        <f>IF($C135="","",SUMIF(P_Creator,$C135,P_Eng))</f>
        <v/>
      </c>
      <c r="I135" s="59" t="str">
        <f>IF($C135="","",SUMIF(P_Creator,$C135,P_Result))</f>
        <v/>
      </c>
      <c r="J135" s="60" t="str">
        <f>IF(OR(N(E135)=0,N(G135)=0),"",E135/G135*1000)</f>
        <v/>
      </c>
      <c r="K135" s="60" t="str">
        <f>IF(OR(N(E135)=0,N(H135)=0),"",E135/H135)</f>
        <v/>
      </c>
      <c r="L135" s="60" t="str">
        <f>IF(OR(N(E135)=0,N(I135)=0),"",E135/I135)</f>
        <v/>
      </c>
      <c r="M135" s="61" t="str">
        <f>IF(L135="","",IFERROR(REPT("█",MAX(1,ROUND(L135/MAX($L$45:$L$194)*12,0))),""))</f>
        <v/>
      </c>
    </row>
    <row r="136" spans="2:13" ht="20.100000000000001" customHeight="1">
      <c r="B136" s="57" t="str">
        <f>IF(L136="","",RANK(L136,$L$45:$L$194,1))</f>
        <v/>
      </c>
      <c r="C136" s="58" t="str">
        <f>IF(Calc!$M$99="","",INDEX(Calc!$I$8:$I$157,Calc!$M$99))</f>
        <v/>
      </c>
      <c r="D136" s="59" t="str">
        <f>IF($C136="","",COUNTIF(P_Creator,$C136))</f>
        <v/>
      </c>
      <c r="E136" s="59" t="str">
        <f>IF($C136="","",SUMIF(P_Creator,$C136,P_Cost))</f>
        <v/>
      </c>
      <c r="F136" s="59" t="str">
        <f>IF($C136="","",SUMIF(P_Creator,$C136,P_Reach))</f>
        <v/>
      </c>
      <c r="G136" s="59" t="str">
        <f>IF($C136="","",SUMIF(P_Creator,$C136,P_Impr))</f>
        <v/>
      </c>
      <c r="H136" s="59" t="str">
        <f>IF($C136="","",SUMIF(P_Creator,$C136,P_Eng))</f>
        <v/>
      </c>
      <c r="I136" s="59" t="str">
        <f>IF($C136="","",SUMIF(P_Creator,$C136,P_Result))</f>
        <v/>
      </c>
      <c r="J136" s="60" t="str">
        <f>IF(OR(N(E136)=0,N(G136)=0),"",E136/G136*1000)</f>
        <v/>
      </c>
      <c r="K136" s="60" t="str">
        <f>IF(OR(N(E136)=0,N(H136)=0),"",E136/H136)</f>
        <v/>
      </c>
      <c r="L136" s="60" t="str">
        <f>IF(OR(N(E136)=0,N(I136)=0),"",E136/I136)</f>
        <v/>
      </c>
      <c r="M136" s="61" t="str">
        <f>IF(L136="","",IFERROR(REPT("█",MAX(1,ROUND(L136/MAX($L$45:$L$194)*12,0))),""))</f>
        <v/>
      </c>
    </row>
    <row r="137" spans="2:13" ht="20.100000000000001" customHeight="1">
      <c r="B137" s="57" t="str">
        <f>IF(L137="","",RANK(L137,$L$45:$L$194,1))</f>
        <v/>
      </c>
      <c r="C137" s="58" t="str">
        <f>IF(Calc!$M$100="","",INDEX(Calc!$I$8:$I$157,Calc!$M$100))</f>
        <v/>
      </c>
      <c r="D137" s="59" t="str">
        <f>IF($C137="","",COUNTIF(P_Creator,$C137))</f>
        <v/>
      </c>
      <c r="E137" s="59" t="str">
        <f>IF($C137="","",SUMIF(P_Creator,$C137,P_Cost))</f>
        <v/>
      </c>
      <c r="F137" s="59" t="str">
        <f>IF($C137="","",SUMIF(P_Creator,$C137,P_Reach))</f>
        <v/>
      </c>
      <c r="G137" s="59" t="str">
        <f>IF($C137="","",SUMIF(P_Creator,$C137,P_Impr))</f>
        <v/>
      </c>
      <c r="H137" s="59" t="str">
        <f>IF($C137="","",SUMIF(P_Creator,$C137,P_Eng))</f>
        <v/>
      </c>
      <c r="I137" s="59" t="str">
        <f>IF($C137="","",SUMIF(P_Creator,$C137,P_Result))</f>
        <v/>
      </c>
      <c r="J137" s="60" t="str">
        <f>IF(OR(N(E137)=0,N(G137)=0),"",E137/G137*1000)</f>
        <v/>
      </c>
      <c r="K137" s="60" t="str">
        <f>IF(OR(N(E137)=0,N(H137)=0),"",E137/H137)</f>
        <v/>
      </c>
      <c r="L137" s="60" t="str">
        <f>IF(OR(N(E137)=0,N(I137)=0),"",E137/I137)</f>
        <v/>
      </c>
      <c r="M137" s="61" t="str">
        <f>IF(L137="","",IFERROR(REPT("█",MAX(1,ROUND(L137/MAX($L$45:$L$194)*12,0))),""))</f>
        <v/>
      </c>
    </row>
    <row r="138" spans="2:13" ht="20.100000000000001" customHeight="1">
      <c r="B138" s="57" t="str">
        <f>IF(L138="","",RANK(L138,$L$45:$L$194,1))</f>
        <v/>
      </c>
      <c r="C138" s="58" t="str">
        <f>IF(Calc!$M$101="","",INDEX(Calc!$I$8:$I$157,Calc!$M$101))</f>
        <v/>
      </c>
      <c r="D138" s="59" t="str">
        <f>IF($C138="","",COUNTIF(P_Creator,$C138))</f>
        <v/>
      </c>
      <c r="E138" s="59" t="str">
        <f>IF($C138="","",SUMIF(P_Creator,$C138,P_Cost))</f>
        <v/>
      </c>
      <c r="F138" s="59" t="str">
        <f>IF($C138="","",SUMIF(P_Creator,$C138,P_Reach))</f>
        <v/>
      </c>
      <c r="G138" s="59" t="str">
        <f>IF($C138="","",SUMIF(P_Creator,$C138,P_Impr))</f>
        <v/>
      </c>
      <c r="H138" s="59" t="str">
        <f>IF($C138="","",SUMIF(P_Creator,$C138,P_Eng))</f>
        <v/>
      </c>
      <c r="I138" s="59" t="str">
        <f>IF($C138="","",SUMIF(P_Creator,$C138,P_Result))</f>
        <v/>
      </c>
      <c r="J138" s="60" t="str">
        <f>IF(OR(N(E138)=0,N(G138)=0),"",E138/G138*1000)</f>
        <v/>
      </c>
      <c r="K138" s="60" t="str">
        <f>IF(OR(N(E138)=0,N(H138)=0),"",E138/H138)</f>
        <v/>
      </c>
      <c r="L138" s="60" t="str">
        <f>IF(OR(N(E138)=0,N(I138)=0),"",E138/I138)</f>
        <v/>
      </c>
      <c r="M138" s="61" t="str">
        <f>IF(L138="","",IFERROR(REPT("█",MAX(1,ROUND(L138/MAX($L$45:$L$194)*12,0))),""))</f>
        <v/>
      </c>
    </row>
    <row r="139" spans="2:13" ht="20.100000000000001" customHeight="1">
      <c r="B139" s="57" t="str">
        <f>IF(L139="","",RANK(L139,$L$45:$L$194,1))</f>
        <v/>
      </c>
      <c r="C139" s="58" t="str">
        <f>IF(Calc!$M$102="","",INDEX(Calc!$I$8:$I$157,Calc!$M$102))</f>
        <v/>
      </c>
      <c r="D139" s="59" t="str">
        <f>IF($C139="","",COUNTIF(P_Creator,$C139))</f>
        <v/>
      </c>
      <c r="E139" s="59" t="str">
        <f>IF($C139="","",SUMIF(P_Creator,$C139,P_Cost))</f>
        <v/>
      </c>
      <c r="F139" s="59" t="str">
        <f>IF($C139="","",SUMIF(P_Creator,$C139,P_Reach))</f>
        <v/>
      </c>
      <c r="G139" s="59" t="str">
        <f>IF($C139="","",SUMIF(P_Creator,$C139,P_Impr))</f>
        <v/>
      </c>
      <c r="H139" s="59" t="str">
        <f>IF($C139="","",SUMIF(P_Creator,$C139,P_Eng))</f>
        <v/>
      </c>
      <c r="I139" s="59" t="str">
        <f>IF($C139="","",SUMIF(P_Creator,$C139,P_Result))</f>
        <v/>
      </c>
      <c r="J139" s="60" t="str">
        <f>IF(OR(N(E139)=0,N(G139)=0),"",E139/G139*1000)</f>
        <v/>
      </c>
      <c r="K139" s="60" t="str">
        <f>IF(OR(N(E139)=0,N(H139)=0),"",E139/H139)</f>
        <v/>
      </c>
      <c r="L139" s="60" t="str">
        <f>IF(OR(N(E139)=0,N(I139)=0),"",E139/I139)</f>
        <v/>
      </c>
      <c r="M139" s="61" t="str">
        <f>IF(L139="","",IFERROR(REPT("█",MAX(1,ROUND(L139/MAX($L$45:$L$194)*12,0))),""))</f>
        <v/>
      </c>
    </row>
    <row r="140" spans="2:13" ht="20.100000000000001" customHeight="1">
      <c r="B140" s="57" t="str">
        <f>IF(L140="","",RANK(L140,$L$45:$L$194,1))</f>
        <v/>
      </c>
      <c r="C140" s="58" t="str">
        <f>IF(Calc!$M$103="","",INDEX(Calc!$I$8:$I$157,Calc!$M$103))</f>
        <v/>
      </c>
      <c r="D140" s="59" t="str">
        <f>IF($C140="","",COUNTIF(P_Creator,$C140))</f>
        <v/>
      </c>
      <c r="E140" s="59" t="str">
        <f>IF($C140="","",SUMIF(P_Creator,$C140,P_Cost))</f>
        <v/>
      </c>
      <c r="F140" s="59" t="str">
        <f>IF($C140="","",SUMIF(P_Creator,$C140,P_Reach))</f>
        <v/>
      </c>
      <c r="G140" s="59" t="str">
        <f>IF($C140="","",SUMIF(P_Creator,$C140,P_Impr))</f>
        <v/>
      </c>
      <c r="H140" s="59" t="str">
        <f>IF($C140="","",SUMIF(P_Creator,$C140,P_Eng))</f>
        <v/>
      </c>
      <c r="I140" s="59" t="str">
        <f>IF($C140="","",SUMIF(P_Creator,$C140,P_Result))</f>
        <v/>
      </c>
      <c r="J140" s="60" t="str">
        <f>IF(OR(N(E140)=0,N(G140)=0),"",E140/G140*1000)</f>
        <v/>
      </c>
      <c r="K140" s="60" t="str">
        <f>IF(OR(N(E140)=0,N(H140)=0),"",E140/H140)</f>
        <v/>
      </c>
      <c r="L140" s="60" t="str">
        <f>IF(OR(N(E140)=0,N(I140)=0),"",E140/I140)</f>
        <v/>
      </c>
      <c r="M140" s="61" t="str">
        <f>IF(L140="","",IFERROR(REPT("█",MAX(1,ROUND(L140/MAX($L$45:$L$194)*12,0))),""))</f>
        <v/>
      </c>
    </row>
    <row r="141" spans="2:13" ht="20.100000000000001" customHeight="1">
      <c r="B141" s="57" t="str">
        <f>IF(L141="","",RANK(L141,$L$45:$L$194,1))</f>
        <v/>
      </c>
      <c r="C141" s="58" t="str">
        <f>IF(Calc!$M$104="","",INDEX(Calc!$I$8:$I$157,Calc!$M$104))</f>
        <v/>
      </c>
      <c r="D141" s="59" t="str">
        <f>IF($C141="","",COUNTIF(P_Creator,$C141))</f>
        <v/>
      </c>
      <c r="E141" s="59" t="str">
        <f>IF($C141="","",SUMIF(P_Creator,$C141,P_Cost))</f>
        <v/>
      </c>
      <c r="F141" s="59" t="str">
        <f>IF($C141="","",SUMIF(P_Creator,$C141,P_Reach))</f>
        <v/>
      </c>
      <c r="G141" s="59" t="str">
        <f>IF($C141="","",SUMIF(P_Creator,$C141,P_Impr))</f>
        <v/>
      </c>
      <c r="H141" s="59" t="str">
        <f>IF($C141="","",SUMIF(P_Creator,$C141,P_Eng))</f>
        <v/>
      </c>
      <c r="I141" s="59" t="str">
        <f>IF($C141="","",SUMIF(P_Creator,$C141,P_Result))</f>
        <v/>
      </c>
      <c r="J141" s="60" t="str">
        <f>IF(OR(N(E141)=0,N(G141)=0),"",E141/G141*1000)</f>
        <v/>
      </c>
      <c r="K141" s="60" t="str">
        <f>IF(OR(N(E141)=0,N(H141)=0),"",E141/H141)</f>
        <v/>
      </c>
      <c r="L141" s="60" t="str">
        <f>IF(OR(N(E141)=0,N(I141)=0),"",E141/I141)</f>
        <v/>
      </c>
      <c r="M141" s="61" t="str">
        <f>IF(L141="","",IFERROR(REPT("█",MAX(1,ROUND(L141/MAX($L$45:$L$194)*12,0))),""))</f>
        <v/>
      </c>
    </row>
    <row r="142" spans="2:13" ht="20.100000000000001" customHeight="1">
      <c r="B142" s="57" t="str">
        <f>IF(L142="","",RANK(L142,$L$45:$L$194,1))</f>
        <v/>
      </c>
      <c r="C142" s="58" t="str">
        <f>IF(Calc!$M$105="","",INDEX(Calc!$I$8:$I$157,Calc!$M$105))</f>
        <v/>
      </c>
      <c r="D142" s="59" t="str">
        <f>IF($C142="","",COUNTIF(P_Creator,$C142))</f>
        <v/>
      </c>
      <c r="E142" s="59" t="str">
        <f>IF($C142="","",SUMIF(P_Creator,$C142,P_Cost))</f>
        <v/>
      </c>
      <c r="F142" s="59" t="str">
        <f>IF($C142="","",SUMIF(P_Creator,$C142,P_Reach))</f>
        <v/>
      </c>
      <c r="G142" s="59" t="str">
        <f>IF($C142="","",SUMIF(P_Creator,$C142,P_Impr))</f>
        <v/>
      </c>
      <c r="H142" s="59" t="str">
        <f>IF($C142="","",SUMIF(P_Creator,$C142,P_Eng))</f>
        <v/>
      </c>
      <c r="I142" s="59" t="str">
        <f>IF($C142="","",SUMIF(P_Creator,$C142,P_Result))</f>
        <v/>
      </c>
      <c r="J142" s="60" t="str">
        <f>IF(OR(N(E142)=0,N(G142)=0),"",E142/G142*1000)</f>
        <v/>
      </c>
      <c r="K142" s="60" t="str">
        <f>IF(OR(N(E142)=0,N(H142)=0),"",E142/H142)</f>
        <v/>
      </c>
      <c r="L142" s="60" t="str">
        <f>IF(OR(N(E142)=0,N(I142)=0),"",E142/I142)</f>
        <v/>
      </c>
      <c r="M142" s="61" t="str">
        <f>IF(L142="","",IFERROR(REPT("█",MAX(1,ROUND(L142/MAX($L$45:$L$194)*12,0))),""))</f>
        <v/>
      </c>
    </row>
    <row r="143" spans="2:13" ht="20.100000000000001" customHeight="1">
      <c r="B143" s="57" t="str">
        <f>IF(L143="","",RANK(L143,$L$45:$L$194,1))</f>
        <v/>
      </c>
      <c r="C143" s="58" t="str">
        <f>IF(Calc!$M$106="","",INDEX(Calc!$I$8:$I$157,Calc!$M$106))</f>
        <v/>
      </c>
      <c r="D143" s="59" t="str">
        <f>IF($C143="","",COUNTIF(P_Creator,$C143))</f>
        <v/>
      </c>
      <c r="E143" s="59" t="str">
        <f>IF($C143="","",SUMIF(P_Creator,$C143,P_Cost))</f>
        <v/>
      </c>
      <c r="F143" s="59" t="str">
        <f>IF($C143="","",SUMIF(P_Creator,$C143,P_Reach))</f>
        <v/>
      </c>
      <c r="G143" s="59" t="str">
        <f>IF($C143="","",SUMIF(P_Creator,$C143,P_Impr))</f>
        <v/>
      </c>
      <c r="H143" s="59" t="str">
        <f>IF($C143="","",SUMIF(P_Creator,$C143,P_Eng))</f>
        <v/>
      </c>
      <c r="I143" s="59" t="str">
        <f>IF($C143="","",SUMIF(P_Creator,$C143,P_Result))</f>
        <v/>
      </c>
      <c r="J143" s="60" t="str">
        <f>IF(OR(N(E143)=0,N(G143)=0),"",E143/G143*1000)</f>
        <v/>
      </c>
      <c r="K143" s="60" t="str">
        <f>IF(OR(N(E143)=0,N(H143)=0),"",E143/H143)</f>
        <v/>
      </c>
      <c r="L143" s="60" t="str">
        <f>IF(OR(N(E143)=0,N(I143)=0),"",E143/I143)</f>
        <v/>
      </c>
      <c r="M143" s="61" t="str">
        <f>IF(L143="","",IFERROR(REPT("█",MAX(1,ROUND(L143/MAX($L$45:$L$194)*12,0))),""))</f>
        <v/>
      </c>
    </row>
    <row r="144" spans="2:13" ht="20.100000000000001" customHeight="1">
      <c r="B144" s="57" t="str">
        <f>IF(L144="","",RANK(L144,$L$45:$L$194,1))</f>
        <v/>
      </c>
      <c r="C144" s="58" t="str">
        <f>IF(Calc!$M$107="","",INDEX(Calc!$I$8:$I$157,Calc!$M$107))</f>
        <v/>
      </c>
      <c r="D144" s="59" t="str">
        <f>IF($C144="","",COUNTIF(P_Creator,$C144))</f>
        <v/>
      </c>
      <c r="E144" s="59" t="str">
        <f>IF($C144="","",SUMIF(P_Creator,$C144,P_Cost))</f>
        <v/>
      </c>
      <c r="F144" s="59" t="str">
        <f>IF($C144="","",SUMIF(P_Creator,$C144,P_Reach))</f>
        <v/>
      </c>
      <c r="G144" s="59" t="str">
        <f>IF($C144="","",SUMIF(P_Creator,$C144,P_Impr))</f>
        <v/>
      </c>
      <c r="H144" s="59" t="str">
        <f>IF($C144="","",SUMIF(P_Creator,$C144,P_Eng))</f>
        <v/>
      </c>
      <c r="I144" s="59" t="str">
        <f>IF($C144="","",SUMIF(P_Creator,$C144,P_Result))</f>
        <v/>
      </c>
      <c r="J144" s="60" t="str">
        <f>IF(OR(N(E144)=0,N(G144)=0),"",E144/G144*1000)</f>
        <v/>
      </c>
      <c r="K144" s="60" t="str">
        <f>IF(OR(N(E144)=0,N(H144)=0),"",E144/H144)</f>
        <v/>
      </c>
      <c r="L144" s="60" t="str">
        <f>IF(OR(N(E144)=0,N(I144)=0),"",E144/I144)</f>
        <v/>
      </c>
      <c r="M144" s="61" t="str">
        <f>IF(L144="","",IFERROR(REPT("█",MAX(1,ROUND(L144/MAX($L$45:$L$194)*12,0))),""))</f>
        <v/>
      </c>
    </row>
    <row r="145" spans="2:13" ht="20.100000000000001" customHeight="1">
      <c r="B145" s="57" t="str">
        <f>IF(L145="","",RANK(L145,$L$45:$L$194,1))</f>
        <v/>
      </c>
      <c r="C145" s="58" t="str">
        <f>IF(Calc!$M$108="","",INDEX(Calc!$I$8:$I$157,Calc!$M$108))</f>
        <v/>
      </c>
      <c r="D145" s="59" t="str">
        <f>IF($C145="","",COUNTIF(P_Creator,$C145))</f>
        <v/>
      </c>
      <c r="E145" s="59" t="str">
        <f>IF($C145="","",SUMIF(P_Creator,$C145,P_Cost))</f>
        <v/>
      </c>
      <c r="F145" s="59" t="str">
        <f>IF($C145="","",SUMIF(P_Creator,$C145,P_Reach))</f>
        <v/>
      </c>
      <c r="G145" s="59" t="str">
        <f>IF($C145="","",SUMIF(P_Creator,$C145,P_Impr))</f>
        <v/>
      </c>
      <c r="H145" s="59" t="str">
        <f>IF($C145="","",SUMIF(P_Creator,$C145,P_Eng))</f>
        <v/>
      </c>
      <c r="I145" s="59" t="str">
        <f>IF($C145="","",SUMIF(P_Creator,$C145,P_Result))</f>
        <v/>
      </c>
      <c r="J145" s="60" t="str">
        <f>IF(OR(N(E145)=0,N(G145)=0),"",E145/G145*1000)</f>
        <v/>
      </c>
      <c r="K145" s="60" t="str">
        <f>IF(OR(N(E145)=0,N(H145)=0),"",E145/H145)</f>
        <v/>
      </c>
      <c r="L145" s="60" t="str">
        <f>IF(OR(N(E145)=0,N(I145)=0),"",E145/I145)</f>
        <v/>
      </c>
      <c r="M145" s="61" t="str">
        <f>IF(L145="","",IFERROR(REPT("█",MAX(1,ROUND(L145/MAX($L$45:$L$194)*12,0))),""))</f>
        <v/>
      </c>
    </row>
    <row r="146" spans="2:13" ht="20.100000000000001" customHeight="1">
      <c r="B146" s="57" t="str">
        <f>IF(L146="","",RANK(L146,$L$45:$L$194,1))</f>
        <v/>
      </c>
      <c r="C146" s="58" t="str">
        <f>IF(Calc!$M$109="","",INDEX(Calc!$I$8:$I$157,Calc!$M$109))</f>
        <v/>
      </c>
      <c r="D146" s="59" t="str">
        <f>IF($C146="","",COUNTIF(P_Creator,$C146))</f>
        <v/>
      </c>
      <c r="E146" s="59" t="str">
        <f>IF($C146="","",SUMIF(P_Creator,$C146,P_Cost))</f>
        <v/>
      </c>
      <c r="F146" s="59" t="str">
        <f>IF($C146="","",SUMIF(P_Creator,$C146,P_Reach))</f>
        <v/>
      </c>
      <c r="G146" s="59" t="str">
        <f>IF($C146="","",SUMIF(P_Creator,$C146,P_Impr))</f>
        <v/>
      </c>
      <c r="H146" s="59" t="str">
        <f>IF($C146="","",SUMIF(P_Creator,$C146,P_Eng))</f>
        <v/>
      </c>
      <c r="I146" s="59" t="str">
        <f>IF($C146="","",SUMIF(P_Creator,$C146,P_Result))</f>
        <v/>
      </c>
      <c r="J146" s="60" t="str">
        <f>IF(OR(N(E146)=0,N(G146)=0),"",E146/G146*1000)</f>
        <v/>
      </c>
      <c r="K146" s="60" t="str">
        <f>IF(OR(N(E146)=0,N(H146)=0),"",E146/H146)</f>
        <v/>
      </c>
      <c r="L146" s="60" t="str">
        <f>IF(OR(N(E146)=0,N(I146)=0),"",E146/I146)</f>
        <v/>
      </c>
      <c r="M146" s="61" t="str">
        <f>IF(L146="","",IFERROR(REPT("█",MAX(1,ROUND(L146/MAX($L$45:$L$194)*12,0))),""))</f>
        <v/>
      </c>
    </row>
    <row r="147" spans="2:13" ht="20.100000000000001" customHeight="1">
      <c r="B147" s="57" t="str">
        <f>IF(L147="","",RANK(L147,$L$45:$L$194,1))</f>
        <v/>
      </c>
      <c r="C147" s="58" t="str">
        <f>IF(Calc!$M$110="","",INDEX(Calc!$I$8:$I$157,Calc!$M$110))</f>
        <v/>
      </c>
      <c r="D147" s="59" t="str">
        <f>IF($C147="","",COUNTIF(P_Creator,$C147))</f>
        <v/>
      </c>
      <c r="E147" s="59" t="str">
        <f>IF($C147="","",SUMIF(P_Creator,$C147,P_Cost))</f>
        <v/>
      </c>
      <c r="F147" s="59" t="str">
        <f>IF($C147="","",SUMIF(P_Creator,$C147,P_Reach))</f>
        <v/>
      </c>
      <c r="G147" s="59" t="str">
        <f>IF($C147="","",SUMIF(P_Creator,$C147,P_Impr))</f>
        <v/>
      </c>
      <c r="H147" s="59" t="str">
        <f>IF($C147="","",SUMIF(P_Creator,$C147,P_Eng))</f>
        <v/>
      </c>
      <c r="I147" s="59" t="str">
        <f>IF($C147="","",SUMIF(P_Creator,$C147,P_Result))</f>
        <v/>
      </c>
      <c r="J147" s="60" t="str">
        <f>IF(OR(N(E147)=0,N(G147)=0),"",E147/G147*1000)</f>
        <v/>
      </c>
      <c r="K147" s="60" t="str">
        <f>IF(OR(N(E147)=0,N(H147)=0),"",E147/H147)</f>
        <v/>
      </c>
      <c r="L147" s="60" t="str">
        <f>IF(OR(N(E147)=0,N(I147)=0),"",E147/I147)</f>
        <v/>
      </c>
      <c r="M147" s="61" t="str">
        <f>IF(L147="","",IFERROR(REPT("█",MAX(1,ROUND(L147/MAX($L$45:$L$194)*12,0))),""))</f>
        <v/>
      </c>
    </row>
    <row r="148" spans="2:13" ht="20.100000000000001" customHeight="1">
      <c r="B148" s="57" t="str">
        <f>IF(L148="","",RANK(L148,$L$45:$L$194,1))</f>
        <v/>
      </c>
      <c r="C148" s="58" t="str">
        <f>IF(Calc!$M$111="","",INDEX(Calc!$I$8:$I$157,Calc!$M$111))</f>
        <v/>
      </c>
      <c r="D148" s="59" t="str">
        <f>IF($C148="","",COUNTIF(P_Creator,$C148))</f>
        <v/>
      </c>
      <c r="E148" s="59" t="str">
        <f>IF($C148="","",SUMIF(P_Creator,$C148,P_Cost))</f>
        <v/>
      </c>
      <c r="F148" s="59" t="str">
        <f>IF($C148="","",SUMIF(P_Creator,$C148,P_Reach))</f>
        <v/>
      </c>
      <c r="G148" s="59" t="str">
        <f>IF($C148="","",SUMIF(P_Creator,$C148,P_Impr))</f>
        <v/>
      </c>
      <c r="H148" s="59" t="str">
        <f>IF($C148="","",SUMIF(P_Creator,$C148,P_Eng))</f>
        <v/>
      </c>
      <c r="I148" s="59" t="str">
        <f>IF($C148="","",SUMIF(P_Creator,$C148,P_Result))</f>
        <v/>
      </c>
      <c r="J148" s="60" t="str">
        <f>IF(OR(N(E148)=0,N(G148)=0),"",E148/G148*1000)</f>
        <v/>
      </c>
      <c r="K148" s="60" t="str">
        <f>IF(OR(N(E148)=0,N(H148)=0),"",E148/H148)</f>
        <v/>
      </c>
      <c r="L148" s="60" t="str">
        <f>IF(OR(N(E148)=0,N(I148)=0),"",E148/I148)</f>
        <v/>
      </c>
      <c r="M148" s="61" t="str">
        <f>IF(L148="","",IFERROR(REPT("█",MAX(1,ROUND(L148/MAX($L$45:$L$194)*12,0))),""))</f>
        <v/>
      </c>
    </row>
    <row r="149" spans="2:13" ht="20.100000000000001" customHeight="1">
      <c r="B149" s="57" t="str">
        <f>IF(L149="","",RANK(L149,$L$45:$L$194,1))</f>
        <v/>
      </c>
      <c r="C149" s="58" t="str">
        <f>IF(Calc!$M$112="","",INDEX(Calc!$I$8:$I$157,Calc!$M$112))</f>
        <v/>
      </c>
      <c r="D149" s="59" t="str">
        <f>IF($C149="","",COUNTIF(P_Creator,$C149))</f>
        <v/>
      </c>
      <c r="E149" s="59" t="str">
        <f>IF($C149="","",SUMIF(P_Creator,$C149,P_Cost))</f>
        <v/>
      </c>
      <c r="F149" s="59" t="str">
        <f>IF($C149="","",SUMIF(P_Creator,$C149,P_Reach))</f>
        <v/>
      </c>
      <c r="G149" s="59" t="str">
        <f>IF($C149="","",SUMIF(P_Creator,$C149,P_Impr))</f>
        <v/>
      </c>
      <c r="H149" s="59" t="str">
        <f>IF($C149="","",SUMIF(P_Creator,$C149,P_Eng))</f>
        <v/>
      </c>
      <c r="I149" s="59" t="str">
        <f>IF($C149="","",SUMIF(P_Creator,$C149,P_Result))</f>
        <v/>
      </c>
      <c r="J149" s="60" t="str">
        <f>IF(OR(N(E149)=0,N(G149)=0),"",E149/G149*1000)</f>
        <v/>
      </c>
      <c r="K149" s="60" t="str">
        <f>IF(OR(N(E149)=0,N(H149)=0),"",E149/H149)</f>
        <v/>
      </c>
      <c r="L149" s="60" t="str">
        <f>IF(OR(N(E149)=0,N(I149)=0),"",E149/I149)</f>
        <v/>
      </c>
      <c r="M149" s="61" t="str">
        <f>IF(L149="","",IFERROR(REPT("█",MAX(1,ROUND(L149/MAX($L$45:$L$194)*12,0))),""))</f>
        <v/>
      </c>
    </row>
    <row r="150" spans="2:13" ht="20.100000000000001" customHeight="1">
      <c r="B150" s="57" t="str">
        <f>IF(L150="","",RANK(L150,$L$45:$L$194,1))</f>
        <v/>
      </c>
      <c r="C150" s="58" t="str">
        <f>IF(Calc!$M$113="","",INDEX(Calc!$I$8:$I$157,Calc!$M$113))</f>
        <v/>
      </c>
      <c r="D150" s="59" t="str">
        <f>IF($C150="","",COUNTIF(P_Creator,$C150))</f>
        <v/>
      </c>
      <c r="E150" s="59" t="str">
        <f>IF($C150="","",SUMIF(P_Creator,$C150,P_Cost))</f>
        <v/>
      </c>
      <c r="F150" s="59" t="str">
        <f>IF($C150="","",SUMIF(P_Creator,$C150,P_Reach))</f>
        <v/>
      </c>
      <c r="G150" s="59" t="str">
        <f>IF($C150="","",SUMIF(P_Creator,$C150,P_Impr))</f>
        <v/>
      </c>
      <c r="H150" s="59" t="str">
        <f>IF($C150="","",SUMIF(P_Creator,$C150,P_Eng))</f>
        <v/>
      </c>
      <c r="I150" s="59" t="str">
        <f>IF($C150="","",SUMIF(P_Creator,$C150,P_Result))</f>
        <v/>
      </c>
      <c r="J150" s="60" t="str">
        <f>IF(OR(N(E150)=0,N(G150)=0),"",E150/G150*1000)</f>
        <v/>
      </c>
      <c r="K150" s="60" t="str">
        <f>IF(OR(N(E150)=0,N(H150)=0),"",E150/H150)</f>
        <v/>
      </c>
      <c r="L150" s="60" t="str">
        <f>IF(OR(N(E150)=0,N(I150)=0),"",E150/I150)</f>
        <v/>
      </c>
      <c r="M150" s="61" t="str">
        <f>IF(L150="","",IFERROR(REPT("█",MAX(1,ROUND(L150/MAX($L$45:$L$194)*12,0))),""))</f>
        <v/>
      </c>
    </row>
    <row r="151" spans="2:13" ht="20.100000000000001" customHeight="1">
      <c r="B151" s="57" t="str">
        <f>IF(L151="","",RANK(L151,$L$45:$L$194,1))</f>
        <v/>
      </c>
      <c r="C151" s="58" t="str">
        <f>IF(Calc!$M$114="","",INDEX(Calc!$I$8:$I$157,Calc!$M$114))</f>
        <v/>
      </c>
      <c r="D151" s="59" t="str">
        <f>IF($C151="","",COUNTIF(P_Creator,$C151))</f>
        <v/>
      </c>
      <c r="E151" s="59" t="str">
        <f>IF($C151="","",SUMIF(P_Creator,$C151,P_Cost))</f>
        <v/>
      </c>
      <c r="F151" s="59" t="str">
        <f>IF($C151="","",SUMIF(P_Creator,$C151,P_Reach))</f>
        <v/>
      </c>
      <c r="G151" s="59" t="str">
        <f>IF($C151="","",SUMIF(P_Creator,$C151,P_Impr))</f>
        <v/>
      </c>
      <c r="H151" s="59" t="str">
        <f>IF($C151="","",SUMIF(P_Creator,$C151,P_Eng))</f>
        <v/>
      </c>
      <c r="I151" s="59" t="str">
        <f>IF($C151="","",SUMIF(P_Creator,$C151,P_Result))</f>
        <v/>
      </c>
      <c r="J151" s="60" t="str">
        <f>IF(OR(N(E151)=0,N(G151)=0),"",E151/G151*1000)</f>
        <v/>
      </c>
      <c r="K151" s="60" t="str">
        <f>IF(OR(N(E151)=0,N(H151)=0),"",E151/H151)</f>
        <v/>
      </c>
      <c r="L151" s="60" t="str">
        <f>IF(OR(N(E151)=0,N(I151)=0),"",E151/I151)</f>
        <v/>
      </c>
      <c r="M151" s="61" t="str">
        <f>IF(L151="","",IFERROR(REPT("█",MAX(1,ROUND(L151/MAX($L$45:$L$194)*12,0))),""))</f>
        <v/>
      </c>
    </row>
    <row r="152" spans="2:13" ht="20.100000000000001" customHeight="1">
      <c r="B152" s="57" t="str">
        <f>IF(L152="","",RANK(L152,$L$45:$L$194,1))</f>
        <v/>
      </c>
      <c r="C152" s="58" t="str">
        <f>IF(Calc!$M$115="","",INDEX(Calc!$I$8:$I$157,Calc!$M$115))</f>
        <v/>
      </c>
      <c r="D152" s="59" t="str">
        <f>IF($C152="","",COUNTIF(P_Creator,$C152))</f>
        <v/>
      </c>
      <c r="E152" s="59" t="str">
        <f>IF($C152="","",SUMIF(P_Creator,$C152,P_Cost))</f>
        <v/>
      </c>
      <c r="F152" s="59" t="str">
        <f>IF($C152="","",SUMIF(P_Creator,$C152,P_Reach))</f>
        <v/>
      </c>
      <c r="G152" s="59" t="str">
        <f>IF($C152="","",SUMIF(P_Creator,$C152,P_Impr))</f>
        <v/>
      </c>
      <c r="H152" s="59" t="str">
        <f>IF($C152="","",SUMIF(P_Creator,$C152,P_Eng))</f>
        <v/>
      </c>
      <c r="I152" s="59" t="str">
        <f>IF($C152="","",SUMIF(P_Creator,$C152,P_Result))</f>
        <v/>
      </c>
      <c r="J152" s="60" t="str">
        <f>IF(OR(N(E152)=0,N(G152)=0),"",E152/G152*1000)</f>
        <v/>
      </c>
      <c r="K152" s="60" t="str">
        <f>IF(OR(N(E152)=0,N(H152)=0),"",E152/H152)</f>
        <v/>
      </c>
      <c r="L152" s="60" t="str">
        <f>IF(OR(N(E152)=0,N(I152)=0),"",E152/I152)</f>
        <v/>
      </c>
      <c r="M152" s="61" t="str">
        <f>IF(L152="","",IFERROR(REPT("█",MAX(1,ROUND(L152/MAX($L$45:$L$194)*12,0))),""))</f>
        <v/>
      </c>
    </row>
    <row r="153" spans="2:13" ht="20.100000000000001" customHeight="1">
      <c r="B153" s="57" t="str">
        <f>IF(L153="","",RANK(L153,$L$45:$L$194,1))</f>
        <v/>
      </c>
      <c r="C153" s="58" t="str">
        <f>IF(Calc!$M$116="","",INDEX(Calc!$I$8:$I$157,Calc!$M$116))</f>
        <v/>
      </c>
      <c r="D153" s="59" t="str">
        <f>IF($C153="","",COUNTIF(P_Creator,$C153))</f>
        <v/>
      </c>
      <c r="E153" s="59" t="str">
        <f>IF($C153="","",SUMIF(P_Creator,$C153,P_Cost))</f>
        <v/>
      </c>
      <c r="F153" s="59" t="str">
        <f>IF($C153="","",SUMIF(P_Creator,$C153,P_Reach))</f>
        <v/>
      </c>
      <c r="G153" s="59" t="str">
        <f>IF($C153="","",SUMIF(P_Creator,$C153,P_Impr))</f>
        <v/>
      </c>
      <c r="H153" s="59" t="str">
        <f>IF($C153="","",SUMIF(P_Creator,$C153,P_Eng))</f>
        <v/>
      </c>
      <c r="I153" s="59" t="str">
        <f>IF($C153="","",SUMIF(P_Creator,$C153,P_Result))</f>
        <v/>
      </c>
      <c r="J153" s="60" t="str">
        <f>IF(OR(N(E153)=0,N(G153)=0),"",E153/G153*1000)</f>
        <v/>
      </c>
      <c r="K153" s="60" t="str">
        <f>IF(OR(N(E153)=0,N(H153)=0),"",E153/H153)</f>
        <v/>
      </c>
      <c r="L153" s="60" t="str">
        <f>IF(OR(N(E153)=0,N(I153)=0),"",E153/I153)</f>
        <v/>
      </c>
      <c r="M153" s="61" t="str">
        <f>IF(L153="","",IFERROR(REPT("█",MAX(1,ROUND(L153/MAX($L$45:$L$194)*12,0))),""))</f>
        <v/>
      </c>
    </row>
    <row r="154" spans="2:13" ht="20.100000000000001" customHeight="1">
      <c r="B154" s="57" t="str">
        <f>IF(L154="","",RANK(L154,$L$45:$L$194,1))</f>
        <v/>
      </c>
      <c r="C154" s="58" t="str">
        <f>IF(Calc!$M$117="","",INDEX(Calc!$I$8:$I$157,Calc!$M$117))</f>
        <v/>
      </c>
      <c r="D154" s="59" t="str">
        <f>IF($C154="","",COUNTIF(P_Creator,$C154))</f>
        <v/>
      </c>
      <c r="E154" s="59" t="str">
        <f>IF($C154="","",SUMIF(P_Creator,$C154,P_Cost))</f>
        <v/>
      </c>
      <c r="F154" s="59" t="str">
        <f>IF($C154="","",SUMIF(P_Creator,$C154,P_Reach))</f>
        <v/>
      </c>
      <c r="G154" s="59" t="str">
        <f>IF($C154="","",SUMIF(P_Creator,$C154,P_Impr))</f>
        <v/>
      </c>
      <c r="H154" s="59" t="str">
        <f>IF($C154="","",SUMIF(P_Creator,$C154,P_Eng))</f>
        <v/>
      </c>
      <c r="I154" s="59" t="str">
        <f>IF($C154="","",SUMIF(P_Creator,$C154,P_Result))</f>
        <v/>
      </c>
      <c r="J154" s="60" t="str">
        <f>IF(OR(N(E154)=0,N(G154)=0),"",E154/G154*1000)</f>
        <v/>
      </c>
      <c r="K154" s="60" t="str">
        <f>IF(OR(N(E154)=0,N(H154)=0),"",E154/H154)</f>
        <v/>
      </c>
      <c r="L154" s="60" t="str">
        <f>IF(OR(N(E154)=0,N(I154)=0),"",E154/I154)</f>
        <v/>
      </c>
      <c r="M154" s="61" t="str">
        <f>IF(L154="","",IFERROR(REPT("█",MAX(1,ROUND(L154/MAX($L$45:$L$194)*12,0))),""))</f>
        <v/>
      </c>
    </row>
    <row r="155" spans="2:13" ht="20.100000000000001" customHeight="1">
      <c r="B155" s="57" t="str">
        <f>IF(L155="","",RANK(L155,$L$45:$L$194,1))</f>
        <v/>
      </c>
      <c r="C155" s="58" t="str">
        <f>IF(Calc!$M$118="","",INDEX(Calc!$I$8:$I$157,Calc!$M$118))</f>
        <v/>
      </c>
      <c r="D155" s="59" t="str">
        <f>IF($C155="","",COUNTIF(P_Creator,$C155))</f>
        <v/>
      </c>
      <c r="E155" s="59" t="str">
        <f>IF($C155="","",SUMIF(P_Creator,$C155,P_Cost))</f>
        <v/>
      </c>
      <c r="F155" s="59" t="str">
        <f>IF($C155="","",SUMIF(P_Creator,$C155,P_Reach))</f>
        <v/>
      </c>
      <c r="G155" s="59" t="str">
        <f>IF($C155="","",SUMIF(P_Creator,$C155,P_Impr))</f>
        <v/>
      </c>
      <c r="H155" s="59" t="str">
        <f>IF($C155="","",SUMIF(P_Creator,$C155,P_Eng))</f>
        <v/>
      </c>
      <c r="I155" s="59" t="str">
        <f>IF($C155="","",SUMIF(P_Creator,$C155,P_Result))</f>
        <v/>
      </c>
      <c r="J155" s="60" t="str">
        <f>IF(OR(N(E155)=0,N(G155)=0),"",E155/G155*1000)</f>
        <v/>
      </c>
      <c r="K155" s="60" t="str">
        <f>IF(OR(N(E155)=0,N(H155)=0),"",E155/H155)</f>
        <v/>
      </c>
      <c r="L155" s="60" t="str">
        <f>IF(OR(N(E155)=0,N(I155)=0),"",E155/I155)</f>
        <v/>
      </c>
      <c r="M155" s="61" t="str">
        <f>IF(L155="","",IFERROR(REPT("█",MAX(1,ROUND(L155/MAX($L$45:$L$194)*12,0))),""))</f>
        <v/>
      </c>
    </row>
    <row r="156" spans="2:13" ht="20.100000000000001" customHeight="1">
      <c r="B156" s="57" t="str">
        <f>IF(L156="","",RANK(L156,$L$45:$L$194,1))</f>
        <v/>
      </c>
      <c r="C156" s="58" t="str">
        <f>IF(Calc!$M$119="","",INDEX(Calc!$I$8:$I$157,Calc!$M$119))</f>
        <v/>
      </c>
      <c r="D156" s="59" t="str">
        <f>IF($C156="","",COUNTIF(P_Creator,$C156))</f>
        <v/>
      </c>
      <c r="E156" s="59" t="str">
        <f>IF($C156="","",SUMIF(P_Creator,$C156,P_Cost))</f>
        <v/>
      </c>
      <c r="F156" s="59" t="str">
        <f>IF($C156="","",SUMIF(P_Creator,$C156,P_Reach))</f>
        <v/>
      </c>
      <c r="G156" s="59" t="str">
        <f>IF($C156="","",SUMIF(P_Creator,$C156,P_Impr))</f>
        <v/>
      </c>
      <c r="H156" s="59" t="str">
        <f>IF($C156="","",SUMIF(P_Creator,$C156,P_Eng))</f>
        <v/>
      </c>
      <c r="I156" s="59" t="str">
        <f>IF($C156="","",SUMIF(P_Creator,$C156,P_Result))</f>
        <v/>
      </c>
      <c r="J156" s="60" t="str">
        <f>IF(OR(N(E156)=0,N(G156)=0),"",E156/G156*1000)</f>
        <v/>
      </c>
      <c r="K156" s="60" t="str">
        <f>IF(OR(N(E156)=0,N(H156)=0),"",E156/H156)</f>
        <v/>
      </c>
      <c r="L156" s="60" t="str">
        <f>IF(OR(N(E156)=0,N(I156)=0),"",E156/I156)</f>
        <v/>
      </c>
      <c r="M156" s="61" t="str">
        <f>IF(L156="","",IFERROR(REPT("█",MAX(1,ROUND(L156/MAX($L$45:$L$194)*12,0))),""))</f>
        <v/>
      </c>
    </row>
    <row r="157" spans="2:13" ht="20.100000000000001" customHeight="1">
      <c r="B157" s="57" t="str">
        <f>IF(L157="","",RANK(L157,$L$45:$L$194,1))</f>
        <v/>
      </c>
      <c r="C157" s="58" t="str">
        <f>IF(Calc!$M$120="","",INDEX(Calc!$I$8:$I$157,Calc!$M$120))</f>
        <v/>
      </c>
      <c r="D157" s="59" t="str">
        <f>IF($C157="","",COUNTIF(P_Creator,$C157))</f>
        <v/>
      </c>
      <c r="E157" s="59" t="str">
        <f>IF($C157="","",SUMIF(P_Creator,$C157,P_Cost))</f>
        <v/>
      </c>
      <c r="F157" s="59" t="str">
        <f>IF($C157="","",SUMIF(P_Creator,$C157,P_Reach))</f>
        <v/>
      </c>
      <c r="G157" s="59" t="str">
        <f>IF($C157="","",SUMIF(P_Creator,$C157,P_Impr))</f>
        <v/>
      </c>
      <c r="H157" s="59" t="str">
        <f>IF($C157="","",SUMIF(P_Creator,$C157,P_Eng))</f>
        <v/>
      </c>
      <c r="I157" s="59" t="str">
        <f>IF($C157="","",SUMIF(P_Creator,$C157,P_Result))</f>
        <v/>
      </c>
      <c r="J157" s="60" t="str">
        <f>IF(OR(N(E157)=0,N(G157)=0),"",E157/G157*1000)</f>
        <v/>
      </c>
      <c r="K157" s="60" t="str">
        <f>IF(OR(N(E157)=0,N(H157)=0),"",E157/H157)</f>
        <v/>
      </c>
      <c r="L157" s="60" t="str">
        <f>IF(OR(N(E157)=0,N(I157)=0),"",E157/I157)</f>
        <v/>
      </c>
      <c r="M157" s="61" t="str">
        <f>IF(L157="","",IFERROR(REPT("█",MAX(1,ROUND(L157/MAX($L$45:$L$194)*12,0))),""))</f>
        <v/>
      </c>
    </row>
    <row r="158" spans="2:13" ht="20.100000000000001" customHeight="1">
      <c r="B158" s="57" t="str">
        <f>IF(L158="","",RANK(L158,$L$45:$L$194,1))</f>
        <v/>
      </c>
      <c r="C158" s="58" t="str">
        <f>IF(Calc!$M$121="","",INDEX(Calc!$I$8:$I$157,Calc!$M$121))</f>
        <v/>
      </c>
      <c r="D158" s="59" t="str">
        <f>IF($C158="","",COUNTIF(P_Creator,$C158))</f>
        <v/>
      </c>
      <c r="E158" s="59" t="str">
        <f>IF($C158="","",SUMIF(P_Creator,$C158,P_Cost))</f>
        <v/>
      </c>
      <c r="F158" s="59" t="str">
        <f>IF($C158="","",SUMIF(P_Creator,$C158,P_Reach))</f>
        <v/>
      </c>
      <c r="G158" s="59" t="str">
        <f>IF($C158="","",SUMIF(P_Creator,$C158,P_Impr))</f>
        <v/>
      </c>
      <c r="H158" s="59" t="str">
        <f>IF($C158="","",SUMIF(P_Creator,$C158,P_Eng))</f>
        <v/>
      </c>
      <c r="I158" s="59" t="str">
        <f>IF($C158="","",SUMIF(P_Creator,$C158,P_Result))</f>
        <v/>
      </c>
      <c r="J158" s="60" t="str">
        <f>IF(OR(N(E158)=0,N(G158)=0),"",E158/G158*1000)</f>
        <v/>
      </c>
      <c r="K158" s="60" t="str">
        <f>IF(OR(N(E158)=0,N(H158)=0),"",E158/H158)</f>
        <v/>
      </c>
      <c r="L158" s="60" t="str">
        <f>IF(OR(N(E158)=0,N(I158)=0),"",E158/I158)</f>
        <v/>
      </c>
      <c r="M158" s="61" t="str">
        <f>IF(L158="","",IFERROR(REPT("█",MAX(1,ROUND(L158/MAX($L$45:$L$194)*12,0))),""))</f>
        <v/>
      </c>
    </row>
    <row r="159" spans="2:13" ht="20.100000000000001" customHeight="1">
      <c r="B159" s="57" t="str">
        <f>IF(L159="","",RANK(L159,$L$45:$L$194,1))</f>
        <v/>
      </c>
      <c r="C159" s="58" t="str">
        <f>IF(Calc!$M$122="","",INDEX(Calc!$I$8:$I$157,Calc!$M$122))</f>
        <v/>
      </c>
      <c r="D159" s="59" t="str">
        <f>IF($C159="","",COUNTIF(P_Creator,$C159))</f>
        <v/>
      </c>
      <c r="E159" s="59" t="str">
        <f>IF($C159="","",SUMIF(P_Creator,$C159,P_Cost))</f>
        <v/>
      </c>
      <c r="F159" s="59" t="str">
        <f>IF($C159="","",SUMIF(P_Creator,$C159,P_Reach))</f>
        <v/>
      </c>
      <c r="G159" s="59" t="str">
        <f>IF($C159="","",SUMIF(P_Creator,$C159,P_Impr))</f>
        <v/>
      </c>
      <c r="H159" s="59" t="str">
        <f>IF($C159="","",SUMIF(P_Creator,$C159,P_Eng))</f>
        <v/>
      </c>
      <c r="I159" s="59" t="str">
        <f>IF($C159="","",SUMIF(P_Creator,$C159,P_Result))</f>
        <v/>
      </c>
      <c r="J159" s="60" t="str">
        <f>IF(OR(N(E159)=0,N(G159)=0),"",E159/G159*1000)</f>
        <v/>
      </c>
      <c r="K159" s="60" t="str">
        <f>IF(OR(N(E159)=0,N(H159)=0),"",E159/H159)</f>
        <v/>
      </c>
      <c r="L159" s="60" t="str">
        <f>IF(OR(N(E159)=0,N(I159)=0),"",E159/I159)</f>
        <v/>
      </c>
      <c r="M159" s="61" t="str">
        <f>IF(L159="","",IFERROR(REPT("█",MAX(1,ROUND(L159/MAX($L$45:$L$194)*12,0))),""))</f>
        <v/>
      </c>
    </row>
    <row r="160" spans="2:13" ht="20.100000000000001" customHeight="1">
      <c r="B160" s="57" t="str">
        <f>IF(L160="","",RANK(L160,$L$45:$L$194,1))</f>
        <v/>
      </c>
      <c r="C160" s="58" t="str">
        <f>IF(Calc!$M$123="","",INDEX(Calc!$I$8:$I$157,Calc!$M$123))</f>
        <v/>
      </c>
      <c r="D160" s="59" t="str">
        <f>IF($C160="","",COUNTIF(P_Creator,$C160))</f>
        <v/>
      </c>
      <c r="E160" s="59" t="str">
        <f>IF($C160="","",SUMIF(P_Creator,$C160,P_Cost))</f>
        <v/>
      </c>
      <c r="F160" s="59" t="str">
        <f>IF($C160="","",SUMIF(P_Creator,$C160,P_Reach))</f>
        <v/>
      </c>
      <c r="G160" s="59" t="str">
        <f>IF($C160="","",SUMIF(P_Creator,$C160,P_Impr))</f>
        <v/>
      </c>
      <c r="H160" s="59" t="str">
        <f>IF($C160="","",SUMIF(P_Creator,$C160,P_Eng))</f>
        <v/>
      </c>
      <c r="I160" s="59" t="str">
        <f>IF($C160="","",SUMIF(P_Creator,$C160,P_Result))</f>
        <v/>
      </c>
      <c r="J160" s="60" t="str">
        <f>IF(OR(N(E160)=0,N(G160)=0),"",E160/G160*1000)</f>
        <v/>
      </c>
      <c r="K160" s="60" t="str">
        <f>IF(OR(N(E160)=0,N(H160)=0),"",E160/H160)</f>
        <v/>
      </c>
      <c r="L160" s="60" t="str">
        <f>IF(OR(N(E160)=0,N(I160)=0),"",E160/I160)</f>
        <v/>
      </c>
      <c r="M160" s="61" t="str">
        <f>IF(L160="","",IFERROR(REPT("█",MAX(1,ROUND(L160/MAX($L$45:$L$194)*12,0))),""))</f>
        <v/>
      </c>
    </row>
    <row r="161" spans="2:13" ht="20.100000000000001" customHeight="1">
      <c r="B161" s="57" t="str">
        <f>IF(L161="","",RANK(L161,$L$45:$L$194,1))</f>
        <v/>
      </c>
      <c r="C161" s="58" t="str">
        <f>IF(Calc!$M$124="","",INDEX(Calc!$I$8:$I$157,Calc!$M$124))</f>
        <v/>
      </c>
      <c r="D161" s="59" t="str">
        <f>IF($C161="","",COUNTIF(P_Creator,$C161))</f>
        <v/>
      </c>
      <c r="E161" s="59" t="str">
        <f>IF($C161="","",SUMIF(P_Creator,$C161,P_Cost))</f>
        <v/>
      </c>
      <c r="F161" s="59" t="str">
        <f>IF($C161="","",SUMIF(P_Creator,$C161,P_Reach))</f>
        <v/>
      </c>
      <c r="G161" s="59" t="str">
        <f>IF($C161="","",SUMIF(P_Creator,$C161,P_Impr))</f>
        <v/>
      </c>
      <c r="H161" s="59" t="str">
        <f>IF($C161="","",SUMIF(P_Creator,$C161,P_Eng))</f>
        <v/>
      </c>
      <c r="I161" s="59" t="str">
        <f>IF($C161="","",SUMIF(P_Creator,$C161,P_Result))</f>
        <v/>
      </c>
      <c r="J161" s="60" t="str">
        <f>IF(OR(N(E161)=0,N(G161)=0),"",E161/G161*1000)</f>
        <v/>
      </c>
      <c r="K161" s="60" t="str">
        <f>IF(OR(N(E161)=0,N(H161)=0),"",E161/H161)</f>
        <v/>
      </c>
      <c r="L161" s="60" t="str">
        <f>IF(OR(N(E161)=0,N(I161)=0),"",E161/I161)</f>
        <v/>
      </c>
      <c r="M161" s="61" t="str">
        <f>IF(L161="","",IFERROR(REPT("█",MAX(1,ROUND(L161/MAX($L$45:$L$194)*12,0))),""))</f>
        <v/>
      </c>
    </row>
    <row r="162" spans="2:13" ht="20.100000000000001" customHeight="1">
      <c r="B162" s="57" t="str">
        <f>IF(L162="","",RANK(L162,$L$45:$L$194,1))</f>
        <v/>
      </c>
      <c r="C162" s="58" t="str">
        <f>IF(Calc!$M$125="","",INDEX(Calc!$I$8:$I$157,Calc!$M$125))</f>
        <v/>
      </c>
      <c r="D162" s="59" t="str">
        <f>IF($C162="","",COUNTIF(P_Creator,$C162))</f>
        <v/>
      </c>
      <c r="E162" s="59" t="str">
        <f>IF($C162="","",SUMIF(P_Creator,$C162,P_Cost))</f>
        <v/>
      </c>
      <c r="F162" s="59" t="str">
        <f>IF($C162="","",SUMIF(P_Creator,$C162,P_Reach))</f>
        <v/>
      </c>
      <c r="G162" s="59" t="str">
        <f>IF($C162="","",SUMIF(P_Creator,$C162,P_Impr))</f>
        <v/>
      </c>
      <c r="H162" s="59" t="str">
        <f>IF($C162="","",SUMIF(P_Creator,$C162,P_Eng))</f>
        <v/>
      </c>
      <c r="I162" s="59" t="str">
        <f>IF($C162="","",SUMIF(P_Creator,$C162,P_Result))</f>
        <v/>
      </c>
      <c r="J162" s="60" t="str">
        <f>IF(OR(N(E162)=0,N(G162)=0),"",E162/G162*1000)</f>
        <v/>
      </c>
      <c r="K162" s="60" t="str">
        <f>IF(OR(N(E162)=0,N(H162)=0),"",E162/H162)</f>
        <v/>
      </c>
      <c r="L162" s="60" t="str">
        <f>IF(OR(N(E162)=0,N(I162)=0),"",E162/I162)</f>
        <v/>
      </c>
      <c r="M162" s="61" t="str">
        <f>IF(L162="","",IFERROR(REPT("█",MAX(1,ROUND(L162/MAX($L$45:$L$194)*12,0))),""))</f>
        <v/>
      </c>
    </row>
    <row r="163" spans="2:13" ht="20.100000000000001" customHeight="1">
      <c r="B163" s="57" t="str">
        <f>IF(L163="","",RANK(L163,$L$45:$L$194,1))</f>
        <v/>
      </c>
      <c r="C163" s="58" t="str">
        <f>IF(Calc!$M$126="","",INDEX(Calc!$I$8:$I$157,Calc!$M$126))</f>
        <v/>
      </c>
      <c r="D163" s="59" t="str">
        <f>IF($C163="","",COUNTIF(P_Creator,$C163))</f>
        <v/>
      </c>
      <c r="E163" s="59" t="str">
        <f>IF($C163="","",SUMIF(P_Creator,$C163,P_Cost))</f>
        <v/>
      </c>
      <c r="F163" s="59" t="str">
        <f>IF($C163="","",SUMIF(P_Creator,$C163,P_Reach))</f>
        <v/>
      </c>
      <c r="G163" s="59" t="str">
        <f>IF($C163="","",SUMIF(P_Creator,$C163,P_Impr))</f>
        <v/>
      </c>
      <c r="H163" s="59" t="str">
        <f>IF($C163="","",SUMIF(P_Creator,$C163,P_Eng))</f>
        <v/>
      </c>
      <c r="I163" s="59" t="str">
        <f>IF($C163="","",SUMIF(P_Creator,$C163,P_Result))</f>
        <v/>
      </c>
      <c r="J163" s="60" t="str">
        <f>IF(OR(N(E163)=0,N(G163)=0),"",E163/G163*1000)</f>
        <v/>
      </c>
      <c r="K163" s="60" t="str">
        <f>IF(OR(N(E163)=0,N(H163)=0),"",E163/H163)</f>
        <v/>
      </c>
      <c r="L163" s="60" t="str">
        <f>IF(OR(N(E163)=0,N(I163)=0),"",E163/I163)</f>
        <v/>
      </c>
      <c r="M163" s="61" t="str">
        <f>IF(L163="","",IFERROR(REPT("█",MAX(1,ROUND(L163/MAX($L$45:$L$194)*12,0))),""))</f>
        <v/>
      </c>
    </row>
    <row r="164" spans="2:13" ht="20.100000000000001" customHeight="1">
      <c r="B164" s="57" t="str">
        <f>IF(L164="","",RANK(L164,$L$45:$L$194,1))</f>
        <v/>
      </c>
      <c r="C164" s="58" t="str">
        <f>IF(Calc!$M$127="","",INDEX(Calc!$I$8:$I$157,Calc!$M$127))</f>
        <v/>
      </c>
      <c r="D164" s="59" t="str">
        <f>IF($C164="","",COUNTIF(P_Creator,$C164))</f>
        <v/>
      </c>
      <c r="E164" s="59" t="str">
        <f>IF($C164="","",SUMIF(P_Creator,$C164,P_Cost))</f>
        <v/>
      </c>
      <c r="F164" s="59" t="str">
        <f>IF($C164="","",SUMIF(P_Creator,$C164,P_Reach))</f>
        <v/>
      </c>
      <c r="G164" s="59" t="str">
        <f>IF($C164="","",SUMIF(P_Creator,$C164,P_Impr))</f>
        <v/>
      </c>
      <c r="H164" s="59" t="str">
        <f>IF($C164="","",SUMIF(P_Creator,$C164,P_Eng))</f>
        <v/>
      </c>
      <c r="I164" s="59" t="str">
        <f>IF($C164="","",SUMIF(P_Creator,$C164,P_Result))</f>
        <v/>
      </c>
      <c r="J164" s="60" t="str">
        <f>IF(OR(N(E164)=0,N(G164)=0),"",E164/G164*1000)</f>
        <v/>
      </c>
      <c r="K164" s="60" t="str">
        <f>IF(OR(N(E164)=0,N(H164)=0),"",E164/H164)</f>
        <v/>
      </c>
      <c r="L164" s="60" t="str">
        <f>IF(OR(N(E164)=0,N(I164)=0),"",E164/I164)</f>
        <v/>
      </c>
      <c r="M164" s="61" t="str">
        <f>IF(L164="","",IFERROR(REPT("█",MAX(1,ROUND(L164/MAX($L$45:$L$194)*12,0))),""))</f>
        <v/>
      </c>
    </row>
    <row r="165" spans="2:13" ht="20.100000000000001" customHeight="1">
      <c r="B165" s="57" t="str">
        <f>IF(L165="","",RANK(L165,$L$45:$L$194,1))</f>
        <v/>
      </c>
      <c r="C165" s="58" t="str">
        <f>IF(Calc!$M$128="","",INDEX(Calc!$I$8:$I$157,Calc!$M$128))</f>
        <v/>
      </c>
      <c r="D165" s="59" t="str">
        <f>IF($C165="","",COUNTIF(P_Creator,$C165))</f>
        <v/>
      </c>
      <c r="E165" s="59" t="str">
        <f>IF($C165="","",SUMIF(P_Creator,$C165,P_Cost))</f>
        <v/>
      </c>
      <c r="F165" s="59" t="str">
        <f>IF($C165="","",SUMIF(P_Creator,$C165,P_Reach))</f>
        <v/>
      </c>
      <c r="G165" s="59" t="str">
        <f>IF($C165="","",SUMIF(P_Creator,$C165,P_Impr))</f>
        <v/>
      </c>
      <c r="H165" s="59" t="str">
        <f>IF($C165="","",SUMIF(P_Creator,$C165,P_Eng))</f>
        <v/>
      </c>
      <c r="I165" s="59" t="str">
        <f>IF($C165="","",SUMIF(P_Creator,$C165,P_Result))</f>
        <v/>
      </c>
      <c r="J165" s="60" t="str">
        <f>IF(OR(N(E165)=0,N(G165)=0),"",E165/G165*1000)</f>
        <v/>
      </c>
      <c r="K165" s="60" t="str">
        <f>IF(OR(N(E165)=0,N(H165)=0),"",E165/H165)</f>
        <v/>
      </c>
      <c r="L165" s="60" t="str">
        <f>IF(OR(N(E165)=0,N(I165)=0),"",E165/I165)</f>
        <v/>
      </c>
      <c r="M165" s="61" t="str">
        <f>IF(L165="","",IFERROR(REPT("█",MAX(1,ROUND(L165/MAX($L$45:$L$194)*12,0))),""))</f>
        <v/>
      </c>
    </row>
    <row r="166" spans="2:13" ht="20.100000000000001" customHeight="1">
      <c r="B166" s="57" t="str">
        <f>IF(L166="","",RANK(L166,$L$45:$L$194,1))</f>
        <v/>
      </c>
      <c r="C166" s="58" t="str">
        <f>IF(Calc!$M$129="","",INDEX(Calc!$I$8:$I$157,Calc!$M$129))</f>
        <v/>
      </c>
      <c r="D166" s="59" t="str">
        <f>IF($C166="","",COUNTIF(P_Creator,$C166))</f>
        <v/>
      </c>
      <c r="E166" s="59" t="str">
        <f>IF($C166="","",SUMIF(P_Creator,$C166,P_Cost))</f>
        <v/>
      </c>
      <c r="F166" s="59" t="str">
        <f>IF($C166="","",SUMIF(P_Creator,$C166,P_Reach))</f>
        <v/>
      </c>
      <c r="G166" s="59" t="str">
        <f>IF($C166="","",SUMIF(P_Creator,$C166,P_Impr))</f>
        <v/>
      </c>
      <c r="H166" s="59" t="str">
        <f>IF($C166="","",SUMIF(P_Creator,$C166,P_Eng))</f>
        <v/>
      </c>
      <c r="I166" s="59" t="str">
        <f>IF($C166="","",SUMIF(P_Creator,$C166,P_Result))</f>
        <v/>
      </c>
      <c r="J166" s="60" t="str">
        <f>IF(OR(N(E166)=0,N(G166)=0),"",E166/G166*1000)</f>
        <v/>
      </c>
      <c r="K166" s="60" t="str">
        <f>IF(OR(N(E166)=0,N(H166)=0),"",E166/H166)</f>
        <v/>
      </c>
      <c r="L166" s="60" t="str">
        <f>IF(OR(N(E166)=0,N(I166)=0),"",E166/I166)</f>
        <v/>
      </c>
      <c r="M166" s="61" t="str">
        <f>IF(L166="","",IFERROR(REPT("█",MAX(1,ROUND(L166/MAX($L$45:$L$194)*12,0))),""))</f>
        <v/>
      </c>
    </row>
    <row r="167" spans="2:13" ht="20.100000000000001" customHeight="1">
      <c r="B167" s="57" t="str">
        <f>IF(L167="","",RANK(L167,$L$45:$L$194,1))</f>
        <v/>
      </c>
      <c r="C167" s="58" t="str">
        <f>IF(Calc!$M$130="","",INDEX(Calc!$I$8:$I$157,Calc!$M$130))</f>
        <v/>
      </c>
      <c r="D167" s="59" t="str">
        <f>IF($C167="","",COUNTIF(P_Creator,$C167))</f>
        <v/>
      </c>
      <c r="E167" s="59" t="str">
        <f>IF($C167="","",SUMIF(P_Creator,$C167,P_Cost))</f>
        <v/>
      </c>
      <c r="F167" s="59" t="str">
        <f>IF($C167="","",SUMIF(P_Creator,$C167,P_Reach))</f>
        <v/>
      </c>
      <c r="G167" s="59" t="str">
        <f>IF($C167="","",SUMIF(P_Creator,$C167,P_Impr))</f>
        <v/>
      </c>
      <c r="H167" s="59" t="str">
        <f>IF($C167="","",SUMIF(P_Creator,$C167,P_Eng))</f>
        <v/>
      </c>
      <c r="I167" s="59" t="str">
        <f>IF($C167="","",SUMIF(P_Creator,$C167,P_Result))</f>
        <v/>
      </c>
      <c r="J167" s="60" t="str">
        <f>IF(OR(N(E167)=0,N(G167)=0),"",E167/G167*1000)</f>
        <v/>
      </c>
      <c r="K167" s="60" t="str">
        <f>IF(OR(N(E167)=0,N(H167)=0),"",E167/H167)</f>
        <v/>
      </c>
      <c r="L167" s="60" t="str">
        <f>IF(OR(N(E167)=0,N(I167)=0),"",E167/I167)</f>
        <v/>
      </c>
      <c r="M167" s="61" t="str">
        <f>IF(L167="","",IFERROR(REPT("█",MAX(1,ROUND(L167/MAX($L$45:$L$194)*12,0))),""))</f>
        <v/>
      </c>
    </row>
    <row r="168" spans="2:13" ht="20.100000000000001" customHeight="1">
      <c r="B168" s="57" t="str">
        <f>IF(L168="","",RANK(L168,$L$45:$L$194,1))</f>
        <v/>
      </c>
      <c r="C168" s="58" t="str">
        <f>IF(Calc!$M$131="","",INDEX(Calc!$I$8:$I$157,Calc!$M$131))</f>
        <v/>
      </c>
      <c r="D168" s="59" t="str">
        <f>IF($C168="","",COUNTIF(P_Creator,$C168))</f>
        <v/>
      </c>
      <c r="E168" s="59" t="str">
        <f>IF($C168="","",SUMIF(P_Creator,$C168,P_Cost))</f>
        <v/>
      </c>
      <c r="F168" s="59" t="str">
        <f>IF($C168="","",SUMIF(P_Creator,$C168,P_Reach))</f>
        <v/>
      </c>
      <c r="G168" s="59" t="str">
        <f>IF($C168="","",SUMIF(P_Creator,$C168,P_Impr))</f>
        <v/>
      </c>
      <c r="H168" s="59" t="str">
        <f>IF($C168="","",SUMIF(P_Creator,$C168,P_Eng))</f>
        <v/>
      </c>
      <c r="I168" s="59" t="str">
        <f>IF($C168="","",SUMIF(P_Creator,$C168,P_Result))</f>
        <v/>
      </c>
      <c r="J168" s="60" t="str">
        <f>IF(OR(N(E168)=0,N(G168)=0),"",E168/G168*1000)</f>
        <v/>
      </c>
      <c r="K168" s="60" t="str">
        <f>IF(OR(N(E168)=0,N(H168)=0),"",E168/H168)</f>
        <v/>
      </c>
      <c r="L168" s="60" t="str">
        <f>IF(OR(N(E168)=0,N(I168)=0),"",E168/I168)</f>
        <v/>
      </c>
      <c r="M168" s="61" t="str">
        <f>IF(L168="","",IFERROR(REPT("█",MAX(1,ROUND(L168/MAX($L$45:$L$194)*12,0))),""))</f>
        <v/>
      </c>
    </row>
    <row r="169" spans="2:13" ht="20.100000000000001" customHeight="1">
      <c r="B169" s="57" t="str">
        <f>IF(L169="","",RANK(L169,$L$45:$L$194,1))</f>
        <v/>
      </c>
      <c r="C169" s="58" t="str">
        <f>IF(Calc!$M$132="","",INDEX(Calc!$I$8:$I$157,Calc!$M$132))</f>
        <v/>
      </c>
      <c r="D169" s="59" t="str">
        <f>IF($C169="","",COUNTIF(P_Creator,$C169))</f>
        <v/>
      </c>
      <c r="E169" s="59" t="str">
        <f>IF($C169="","",SUMIF(P_Creator,$C169,P_Cost))</f>
        <v/>
      </c>
      <c r="F169" s="59" t="str">
        <f>IF($C169="","",SUMIF(P_Creator,$C169,P_Reach))</f>
        <v/>
      </c>
      <c r="G169" s="59" t="str">
        <f>IF($C169="","",SUMIF(P_Creator,$C169,P_Impr))</f>
        <v/>
      </c>
      <c r="H169" s="59" t="str">
        <f>IF($C169="","",SUMIF(P_Creator,$C169,P_Eng))</f>
        <v/>
      </c>
      <c r="I169" s="59" t="str">
        <f>IF($C169="","",SUMIF(P_Creator,$C169,P_Result))</f>
        <v/>
      </c>
      <c r="J169" s="60" t="str">
        <f>IF(OR(N(E169)=0,N(G169)=0),"",E169/G169*1000)</f>
        <v/>
      </c>
      <c r="K169" s="60" t="str">
        <f>IF(OR(N(E169)=0,N(H169)=0),"",E169/H169)</f>
        <v/>
      </c>
      <c r="L169" s="60" t="str">
        <f>IF(OR(N(E169)=0,N(I169)=0),"",E169/I169)</f>
        <v/>
      </c>
      <c r="M169" s="61" t="str">
        <f>IF(L169="","",IFERROR(REPT("█",MAX(1,ROUND(L169/MAX($L$45:$L$194)*12,0))),""))</f>
        <v/>
      </c>
    </row>
    <row r="170" spans="2:13" ht="20.100000000000001" customHeight="1">
      <c r="B170" s="57" t="str">
        <f>IF(L170="","",RANK(L170,$L$45:$L$194,1))</f>
        <v/>
      </c>
      <c r="C170" s="58" t="str">
        <f>IF(Calc!$M$133="","",INDEX(Calc!$I$8:$I$157,Calc!$M$133))</f>
        <v/>
      </c>
      <c r="D170" s="59" t="str">
        <f>IF($C170="","",COUNTIF(P_Creator,$C170))</f>
        <v/>
      </c>
      <c r="E170" s="59" t="str">
        <f>IF($C170="","",SUMIF(P_Creator,$C170,P_Cost))</f>
        <v/>
      </c>
      <c r="F170" s="59" t="str">
        <f>IF($C170="","",SUMIF(P_Creator,$C170,P_Reach))</f>
        <v/>
      </c>
      <c r="G170" s="59" t="str">
        <f>IF($C170="","",SUMIF(P_Creator,$C170,P_Impr))</f>
        <v/>
      </c>
      <c r="H170" s="59" t="str">
        <f>IF($C170="","",SUMIF(P_Creator,$C170,P_Eng))</f>
        <v/>
      </c>
      <c r="I170" s="59" t="str">
        <f>IF($C170="","",SUMIF(P_Creator,$C170,P_Result))</f>
        <v/>
      </c>
      <c r="J170" s="60" t="str">
        <f>IF(OR(N(E170)=0,N(G170)=0),"",E170/G170*1000)</f>
        <v/>
      </c>
      <c r="K170" s="60" t="str">
        <f>IF(OR(N(E170)=0,N(H170)=0),"",E170/H170)</f>
        <v/>
      </c>
      <c r="L170" s="60" t="str">
        <f>IF(OR(N(E170)=0,N(I170)=0),"",E170/I170)</f>
        <v/>
      </c>
      <c r="M170" s="61" t="str">
        <f>IF(L170="","",IFERROR(REPT("█",MAX(1,ROUND(L170/MAX($L$45:$L$194)*12,0))),""))</f>
        <v/>
      </c>
    </row>
    <row r="171" spans="2:13" ht="20.100000000000001" customHeight="1">
      <c r="B171" s="57" t="str">
        <f>IF(L171="","",RANK(L171,$L$45:$L$194,1))</f>
        <v/>
      </c>
      <c r="C171" s="58" t="str">
        <f>IF(Calc!$M$134="","",INDEX(Calc!$I$8:$I$157,Calc!$M$134))</f>
        <v/>
      </c>
      <c r="D171" s="59" t="str">
        <f>IF($C171="","",COUNTIF(P_Creator,$C171))</f>
        <v/>
      </c>
      <c r="E171" s="59" t="str">
        <f>IF($C171="","",SUMIF(P_Creator,$C171,P_Cost))</f>
        <v/>
      </c>
      <c r="F171" s="59" t="str">
        <f>IF($C171="","",SUMIF(P_Creator,$C171,P_Reach))</f>
        <v/>
      </c>
      <c r="G171" s="59" t="str">
        <f>IF($C171="","",SUMIF(P_Creator,$C171,P_Impr))</f>
        <v/>
      </c>
      <c r="H171" s="59" t="str">
        <f>IF($C171="","",SUMIF(P_Creator,$C171,P_Eng))</f>
        <v/>
      </c>
      <c r="I171" s="59" t="str">
        <f>IF($C171="","",SUMIF(P_Creator,$C171,P_Result))</f>
        <v/>
      </c>
      <c r="J171" s="60" t="str">
        <f>IF(OR(N(E171)=0,N(G171)=0),"",E171/G171*1000)</f>
        <v/>
      </c>
      <c r="K171" s="60" t="str">
        <f>IF(OR(N(E171)=0,N(H171)=0),"",E171/H171)</f>
        <v/>
      </c>
      <c r="L171" s="60" t="str">
        <f>IF(OR(N(E171)=0,N(I171)=0),"",E171/I171)</f>
        <v/>
      </c>
      <c r="M171" s="61" t="str">
        <f>IF(L171="","",IFERROR(REPT("█",MAX(1,ROUND(L171/MAX($L$45:$L$194)*12,0))),""))</f>
        <v/>
      </c>
    </row>
    <row r="172" spans="2:13" ht="20.100000000000001" customHeight="1">
      <c r="B172" s="57" t="str">
        <f>IF(L172="","",RANK(L172,$L$45:$L$194,1))</f>
        <v/>
      </c>
      <c r="C172" s="58" t="str">
        <f>IF(Calc!$M$135="","",INDEX(Calc!$I$8:$I$157,Calc!$M$135))</f>
        <v/>
      </c>
      <c r="D172" s="59" t="str">
        <f>IF($C172="","",COUNTIF(P_Creator,$C172))</f>
        <v/>
      </c>
      <c r="E172" s="59" t="str">
        <f>IF($C172="","",SUMIF(P_Creator,$C172,P_Cost))</f>
        <v/>
      </c>
      <c r="F172" s="59" t="str">
        <f>IF($C172="","",SUMIF(P_Creator,$C172,P_Reach))</f>
        <v/>
      </c>
      <c r="G172" s="59" t="str">
        <f>IF($C172="","",SUMIF(P_Creator,$C172,P_Impr))</f>
        <v/>
      </c>
      <c r="H172" s="59" t="str">
        <f>IF($C172="","",SUMIF(P_Creator,$C172,P_Eng))</f>
        <v/>
      </c>
      <c r="I172" s="59" t="str">
        <f>IF($C172="","",SUMIF(P_Creator,$C172,P_Result))</f>
        <v/>
      </c>
      <c r="J172" s="60" t="str">
        <f>IF(OR(N(E172)=0,N(G172)=0),"",E172/G172*1000)</f>
        <v/>
      </c>
      <c r="K172" s="60" t="str">
        <f>IF(OR(N(E172)=0,N(H172)=0),"",E172/H172)</f>
        <v/>
      </c>
      <c r="L172" s="60" t="str">
        <f>IF(OR(N(E172)=0,N(I172)=0),"",E172/I172)</f>
        <v/>
      </c>
      <c r="M172" s="61" t="str">
        <f>IF(L172="","",IFERROR(REPT("█",MAX(1,ROUND(L172/MAX($L$45:$L$194)*12,0))),""))</f>
        <v/>
      </c>
    </row>
    <row r="173" spans="2:13" ht="20.100000000000001" customHeight="1">
      <c r="B173" s="57" t="str">
        <f>IF(L173="","",RANK(L173,$L$45:$L$194,1))</f>
        <v/>
      </c>
      <c r="C173" s="58" t="str">
        <f>IF(Calc!$M$136="","",INDEX(Calc!$I$8:$I$157,Calc!$M$136))</f>
        <v/>
      </c>
      <c r="D173" s="59" t="str">
        <f>IF($C173="","",COUNTIF(P_Creator,$C173))</f>
        <v/>
      </c>
      <c r="E173" s="59" t="str">
        <f>IF($C173="","",SUMIF(P_Creator,$C173,P_Cost))</f>
        <v/>
      </c>
      <c r="F173" s="59" t="str">
        <f>IF($C173="","",SUMIF(P_Creator,$C173,P_Reach))</f>
        <v/>
      </c>
      <c r="G173" s="59" t="str">
        <f>IF($C173="","",SUMIF(P_Creator,$C173,P_Impr))</f>
        <v/>
      </c>
      <c r="H173" s="59" t="str">
        <f>IF($C173="","",SUMIF(P_Creator,$C173,P_Eng))</f>
        <v/>
      </c>
      <c r="I173" s="59" t="str">
        <f>IF($C173="","",SUMIF(P_Creator,$C173,P_Result))</f>
        <v/>
      </c>
      <c r="J173" s="60" t="str">
        <f>IF(OR(N(E173)=0,N(G173)=0),"",E173/G173*1000)</f>
        <v/>
      </c>
      <c r="K173" s="60" t="str">
        <f>IF(OR(N(E173)=0,N(H173)=0),"",E173/H173)</f>
        <v/>
      </c>
      <c r="L173" s="60" t="str">
        <f>IF(OR(N(E173)=0,N(I173)=0),"",E173/I173)</f>
        <v/>
      </c>
      <c r="M173" s="61" t="str">
        <f>IF(L173="","",IFERROR(REPT("█",MAX(1,ROUND(L173/MAX($L$45:$L$194)*12,0))),""))</f>
        <v/>
      </c>
    </row>
    <row r="174" spans="2:13" ht="20.100000000000001" customHeight="1">
      <c r="B174" s="57" t="str">
        <f>IF(L174="","",RANK(L174,$L$45:$L$194,1))</f>
        <v/>
      </c>
      <c r="C174" s="58" t="str">
        <f>IF(Calc!$M$137="","",INDEX(Calc!$I$8:$I$157,Calc!$M$137))</f>
        <v/>
      </c>
      <c r="D174" s="59" t="str">
        <f>IF($C174="","",COUNTIF(P_Creator,$C174))</f>
        <v/>
      </c>
      <c r="E174" s="59" t="str">
        <f>IF($C174="","",SUMIF(P_Creator,$C174,P_Cost))</f>
        <v/>
      </c>
      <c r="F174" s="59" t="str">
        <f>IF($C174="","",SUMIF(P_Creator,$C174,P_Reach))</f>
        <v/>
      </c>
      <c r="G174" s="59" t="str">
        <f>IF($C174="","",SUMIF(P_Creator,$C174,P_Impr))</f>
        <v/>
      </c>
      <c r="H174" s="59" t="str">
        <f>IF($C174="","",SUMIF(P_Creator,$C174,P_Eng))</f>
        <v/>
      </c>
      <c r="I174" s="59" t="str">
        <f>IF($C174="","",SUMIF(P_Creator,$C174,P_Result))</f>
        <v/>
      </c>
      <c r="J174" s="60" t="str">
        <f>IF(OR(N(E174)=0,N(G174)=0),"",E174/G174*1000)</f>
        <v/>
      </c>
      <c r="K174" s="60" t="str">
        <f>IF(OR(N(E174)=0,N(H174)=0),"",E174/H174)</f>
        <v/>
      </c>
      <c r="L174" s="60" t="str">
        <f>IF(OR(N(E174)=0,N(I174)=0),"",E174/I174)</f>
        <v/>
      </c>
      <c r="M174" s="61" t="str">
        <f>IF(L174="","",IFERROR(REPT("█",MAX(1,ROUND(L174/MAX($L$45:$L$194)*12,0))),""))</f>
        <v/>
      </c>
    </row>
    <row r="175" spans="2:13" ht="20.100000000000001" customHeight="1">
      <c r="B175" s="57" t="str">
        <f>IF(L175="","",RANK(L175,$L$45:$L$194,1))</f>
        <v/>
      </c>
      <c r="C175" s="58" t="str">
        <f>IF(Calc!$M$138="","",INDEX(Calc!$I$8:$I$157,Calc!$M$138))</f>
        <v/>
      </c>
      <c r="D175" s="59" t="str">
        <f>IF($C175="","",COUNTIF(P_Creator,$C175))</f>
        <v/>
      </c>
      <c r="E175" s="59" t="str">
        <f>IF($C175="","",SUMIF(P_Creator,$C175,P_Cost))</f>
        <v/>
      </c>
      <c r="F175" s="59" t="str">
        <f>IF($C175="","",SUMIF(P_Creator,$C175,P_Reach))</f>
        <v/>
      </c>
      <c r="G175" s="59" t="str">
        <f>IF($C175="","",SUMIF(P_Creator,$C175,P_Impr))</f>
        <v/>
      </c>
      <c r="H175" s="59" t="str">
        <f>IF($C175="","",SUMIF(P_Creator,$C175,P_Eng))</f>
        <v/>
      </c>
      <c r="I175" s="59" t="str">
        <f>IF($C175="","",SUMIF(P_Creator,$C175,P_Result))</f>
        <v/>
      </c>
      <c r="J175" s="60" t="str">
        <f>IF(OR(N(E175)=0,N(G175)=0),"",E175/G175*1000)</f>
        <v/>
      </c>
      <c r="K175" s="60" t="str">
        <f>IF(OR(N(E175)=0,N(H175)=0),"",E175/H175)</f>
        <v/>
      </c>
      <c r="L175" s="60" t="str">
        <f>IF(OR(N(E175)=0,N(I175)=0),"",E175/I175)</f>
        <v/>
      </c>
      <c r="M175" s="61" t="str">
        <f>IF(L175="","",IFERROR(REPT("█",MAX(1,ROUND(L175/MAX($L$45:$L$194)*12,0))),""))</f>
        <v/>
      </c>
    </row>
    <row r="176" spans="2:13" ht="20.100000000000001" customHeight="1">
      <c r="B176" s="57" t="str">
        <f>IF(L176="","",RANK(L176,$L$45:$L$194,1))</f>
        <v/>
      </c>
      <c r="C176" s="58" t="str">
        <f>IF(Calc!$M$139="","",INDEX(Calc!$I$8:$I$157,Calc!$M$139))</f>
        <v/>
      </c>
      <c r="D176" s="59" t="str">
        <f>IF($C176="","",COUNTIF(P_Creator,$C176))</f>
        <v/>
      </c>
      <c r="E176" s="59" t="str">
        <f>IF($C176="","",SUMIF(P_Creator,$C176,P_Cost))</f>
        <v/>
      </c>
      <c r="F176" s="59" t="str">
        <f>IF($C176="","",SUMIF(P_Creator,$C176,P_Reach))</f>
        <v/>
      </c>
      <c r="G176" s="59" t="str">
        <f>IF($C176="","",SUMIF(P_Creator,$C176,P_Impr))</f>
        <v/>
      </c>
      <c r="H176" s="59" t="str">
        <f>IF($C176="","",SUMIF(P_Creator,$C176,P_Eng))</f>
        <v/>
      </c>
      <c r="I176" s="59" t="str">
        <f>IF($C176="","",SUMIF(P_Creator,$C176,P_Result))</f>
        <v/>
      </c>
      <c r="J176" s="60" t="str">
        <f>IF(OR(N(E176)=0,N(G176)=0),"",E176/G176*1000)</f>
        <v/>
      </c>
      <c r="K176" s="60" t="str">
        <f>IF(OR(N(E176)=0,N(H176)=0),"",E176/H176)</f>
        <v/>
      </c>
      <c r="L176" s="60" t="str">
        <f>IF(OR(N(E176)=0,N(I176)=0),"",E176/I176)</f>
        <v/>
      </c>
      <c r="M176" s="61" t="str">
        <f>IF(L176="","",IFERROR(REPT("█",MAX(1,ROUND(L176/MAX($L$45:$L$194)*12,0))),""))</f>
        <v/>
      </c>
    </row>
    <row r="177" spans="2:13" ht="20.100000000000001" customHeight="1">
      <c r="B177" s="57" t="str">
        <f>IF(L177="","",RANK(L177,$L$45:$L$194,1))</f>
        <v/>
      </c>
      <c r="C177" s="58" t="str">
        <f>IF(Calc!$M$140="","",INDEX(Calc!$I$8:$I$157,Calc!$M$140))</f>
        <v/>
      </c>
      <c r="D177" s="59" t="str">
        <f>IF($C177="","",COUNTIF(P_Creator,$C177))</f>
        <v/>
      </c>
      <c r="E177" s="59" t="str">
        <f>IF($C177="","",SUMIF(P_Creator,$C177,P_Cost))</f>
        <v/>
      </c>
      <c r="F177" s="59" t="str">
        <f>IF($C177="","",SUMIF(P_Creator,$C177,P_Reach))</f>
        <v/>
      </c>
      <c r="G177" s="59" t="str">
        <f>IF($C177="","",SUMIF(P_Creator,$C177,P_Impr))</f>
        <v/>
      </c>
      <c r="H177" s="59" t="str">
        <f>IF($C177="","",SUMIF(P_Creator,$C177,P_Eng))</f>
        <v/>
      </c>
      <c r="I177" s="59" t="str">
        <f>IF($C177="","",SUMIF(P_Creator,$C177,P_Result))</f>
        <v/>
      </c>
      <c r="J177" s="60" t="str">
        <f>IF(OR(N(E177)=0,N(G177)=0),"",E177/G177*1000)</f>
        <v/>
      </c>
      <c r="K177" s="60" t="str">
        <f>IF(OR(N(E177)=0,N(H177)=0),"",E177/H177)</f>
        <v/>
      </c>
      <c r="L177" s="60" t="str">
        <f>IF(OR(N(E177)=0,N(I177)=0),"",E177/I177)</f>
        <v/>
      </c>
      <c r="M177" s="61" t="str">
        <f>IF(L177="","",IFERROR(REPT("█",MAX(1,ROUND(L177/MAX($L$45:$L$194)*12,0))),""))</f>
        <v/>
      </c>
    </row>
    <row r="178" spans="2:13" ht="20.100000000000001" customHeight="1">
      <c r="B178" s="57" t="str">
        <f>IF(L178="","",RANK(L178,$L$45:$L$194,1))</f>
        <v/>
      </c>
      <c r="C178" s="58" t="str">
        <f>IF(Calc!$M$141="","",INDEX(Calc!$I$8:$I$157,Calc!$M$141))</f>
        <v/>
      </c>
      <c r="D178" s="59" t="str">
        <f>IF($C178="","",COUNTIF(P_Creator,$C178))</f>
        <v/>
      </c>
      <c r="E178" s="59" t="str">
        <f>IF($C178="","",SUMIF(P_Creator,$C178,P_Cost))</f>
        <v/>
      </c>
      <c r="F178" s="59" t="str">
        <f>IF($C178="","",SUMIF(P_Creator,$C178,P_Reach))</f>
        <v/>
      </c>
      <c r="G178" s="59" t="str">
        <f>IF($C178="","",SUMIF(P_Creator,$C178,P_Impr))</f>
        <v/>
      </c>
      <c r="H178" s="59" t="str">
        <f>IF($C178="","",SUMIF(P_Creator,$C178,P_Eng))</f>
        <v/>
      </c>
      <c r="I178" s="59" t="str">
        <f>IF($C178="","",SUMIF(P_Creator,$C178,P_Result))</f>
        <v/>
      </c>
      <c r="J178" s="60" t="str">
        <f>IF(OR(N(E178)=0,N(G178)=0),"",E178/G178*1000)</f>
        <v/>
      </c>
      <c r="K178" s="60" t="str">
        <f>IF(OR(N(E178)=0,N(H178)=0),"",E178/H178)</f>
        <v/>
      </c>
      <c r="L178" s="60" t="str">
        <f>IF(OR(N(E178)=0,N(I178)=0),"",E178/I178)</f>
        <v/>
      </c>
      <c r="M178" s="61" t="str">
        <f>IF(L178="","",IFERROR(REPT("█",MAX(1,ROUND(L178/MAX($L$45:$L$194)*12,0))),""))</f>
        <v/>
      </c>
    </row>
    <row r="179" spans="2:13" ht="20.100000000000001" customHeight="1">
      <c r="B179" s="57" t="str">
        <f>IF(L179="","",RANK(L179,$L$45:$L$194,1))</f>
        <v/>
      </c>
      <c r="C179" s="58" t="str">
        <f>IF(Calc!$M$142="","",INDEX(Calc!$I$8:$I$157,Calc!$M$142))</f>
        <v/>
      </c>
      <c r="D179" s="59" t="str">
        <f>IF($C179="","",COUNTIF(P_Creator,$C179))</f>
        <v/>
      </c>
      <c r="E179" s="59" t="str">
        <f>IF($C179="","",SUMIF(P_Creator,$C179,P_Cost))</f>
        <v/>
      </c>
      <c r="F179" s="59" t="str">
        <f>IF($C179="","",SUMIF(P_Creator,$C179,P_Reach))</f>
        <v/>
      </c>
      <c r="G179" s="59" t="str">
        <f>IF($C179="","",SUMIF(P_Creator,$C179,P_Impr))</f>
        <v/>
      </c>
      <c r="H179" s="59" t="str">
        <f>IF($C179="","",SUMIF(P_Creator,$C179,P_Eng))</f>
        <v/>
      </c>
      <c r="I179" s="59" t="str">
        <f>IF($C179="","",SUMIF(P_Creator,$C179,P_Result))</f>
        <v/>
      </c>
      <c r="J179" s="60" t="str">
        <f>IF(OR(N(E179)=0,N(G179)=0),"",E179/G179*1000)</f>
        <v/>
      </c>
      <c r="K179" s="60" t="str">
        <f>IF(OR(N(E179)=0,N(H179)=0),"",E179/H179)</f>
        <v/>
      </c>
      <c r="L179" s="60" t="str">
        <f>IF(OR(N(E179)=0,N(I179)=0),"",E179/I179)</f>
        <v/>
      </c>
      <c r="M179" s="61" t="str">
        <f>IF(L179="","",IFERROR(REPT("█",MAX(1,ROUND(L179/MAX($L$45:$L$194)*12,0))),""))</f>
        <v/>
      </c>
    </row>
    <row r="180" spans="2:13" ht="20.100000000000001" customHeight="1">
      <c r="B180" s="57" t="str">
        <f>IF(L180="","",RANK(L180,$L$45:$L$194,1))</f>
        <v/>
      </c>
      <c r="C180" s="58" t="str">
        <f>IF(Calc!$M$143="","",INDEX(Calc!$I$8:$I$157,Calc!$M$143))</f>
        <v/>
      </c>
      <c r="D180" s="59" t="str">
        <f>IF($C180="","",COUNTIF(P_Creator,$C180))</f>
        <v/>
      </c>
      <c r="E180" s="59" t="str">
        <f>IF($C180="","",SUMIF(P_Creator,$C180,P_Cost))</f>
        <v/>
      </c>
      <c r="F180" s="59" t="str">
        <f>IF($C180="","",SUMIF(P_Creator,$C180,P_Reach))</f>
        <v/>
      </c>
      <c r="G180" s="59" t="str">
        <f>IF($C180="","",SUMIF(P_Creator,$C180,P_Impr))</f>
        <v/>
      </c>
      <c r="H180" s="59" t="str">
        <f>IF($C180="","",SUMIF(P_Creator,$C180,P_Eng))</f>
        <v/>
      </c>
      <c r="I180" s="59" t="str">
        <f>IF($C180="","",SUMIF(P_Creator,$C180,P_Result))</f>
        <v/>
      </c>
      <c r="J180" s="60" t="str">
        <f>IF(OR(N(E180)=0,N(G180)=0),"",E180/G180*1000)</f>
        <v/>
      </c>
      <c r="K180" s="60" t="str">
        <f>IF(OR(N(E180)=0,N(H180)=0),"",E180/H180)</f>
        <v/>
      </c>
      <c r="L180" s="60" t="str">
        <f>IF(OR(N(E180)=0,N(I180)=0),"",E180/I180)</f>
        <v/>
      </c>
      <c r="M180" s="61" t="str">
        <f>IF(L180="","",IFERROR(REPT("█",MAX(1,ROUND(L180/MAX($L$45:$L$194)*12,0))),""))</f>
        <v/>
      </c>
    </row>
    <row r="181" spans="2:13" ht="20.100000000000001" customHeight="1">
      <c r="B181" s="57" t="str">
        <f>IF(L181="","",RANK(L181,$L$45:$L$194,1))</f>
        <v/>
      </c>
      <c r="C181" s="58" t="str">
        <f>IF(Calc!$M$144="","",INDEX(Calc!$I$8:$I$157,Calc!$M$144))</f>
        <v/>
      </c>
      <c r="D181" s="59" t="str">
        <f>IF($C181="","",COUNTIF(P_Creator,$C181))</f>
        <v/>
      </c>
      <c r="E181" s="59" t="str">
        <f>IF($C181="","",SUMIF(P_Creator,$C181,P_Cost))</f>
        <v/>
      </c>
      <c r="F181" s="59" t="str">
        <f>IF($C181="","",SUMIF(P_Creator,$C181,P_Reach))</f>
        <v/>
      </c>
      <c r="G181" s="59" t="str">
        <f>IF($C181="","",SUMIF(P_Creator,$C181,P_Impr))</f>
        <v/>
      </c>
      <c r="H181" s="59" t="str">
        <f>IF($C181="","",SUMIF(P_Creator,$C181,P_Eng))</f>
        <v/>
      </c>
      <c r="I181" s="59" t="str">
        <f>IF($C181="","",SUMIF(P_Creator,$C181,P_Result))</f>
        <v/>
      </c>
      <c r="J181" s="60" t="str">
        <f>IF(OR(N(E181)=0,N(G181)=0),"",E181/G181*1000)</f>
        <v/>
      </c>
      <c r="K181" s="60" t="str">
        <f>IF(OR(N(E181)=0,N(H181)=0),"",E181/H181)</f>
        <v/>
      </c>
      <c r="L181" s="60" t="str">
        <f>IF(OR(N(E181)=0,N(I181)=0),"",E181/I181)</f>
        <v/>
      </c>
      <c r="M181" s="61" t="str">
        <f>IF(L181="","",IFERROR(REPT("█",MAX(1,ROUND(L181/MAX($L$45:$L$194)*12,0))),""))</f>
        <v/>
      </c>
    </row>
    <row r="182" spans="2:13" ht="20.100000000000001" customHeight="1">
      <c r="B182" s="57" t="str">
        <f>IF(L182="","",RANK(L182,$L$45:$L$194,1))</f>
        <v/>
      </c>
      <c r="C182" s="58" t="str">
        <f>IF(Calc!$M$145="","",INDEX(Calc!$I$8:$I$157,Calc!$M$145))</f>
        <v/>
      </c>
      <c r="D182" s="59" t="str">
        <f>IF($C182="","",COUNTIF(P_Creator,$C182))</f>
        <v/>
      </c>
      <c r="E182" s="59" t="str">
        <f>IF($C182="","",SUMIF(P_Creator,$C182,P_Cost))</f>
        <v/>
      </c>
      <c r="F182" s="59" t="str">
        <f>IF($C182="","",SUMIF(P_Creator,$C182,P_Reach))</f>
        <v/>
      </c>
      <c r="G182" s="59" t="str">
        <f>IF($C182="","",SUMIF(P_Creator,$C182,P_Impr))</f>
        <v/>
      </c>
      <c r="H182" s="59" t="str">
        <f>IF($C182="","",SUMIF(P_Creator,$C182,P_Eng))</f>
        <v/>
      </c>
      <c r="I182" s="59" t="str">
        <f>IF($C182="","",SUMIF(P_Creator,$C182,P_Result))</f>
        <v/>
      </c>
      <c r="J182" s="60" t="str">
        <f>IF(OR(N(E182)=0,N(G182)=0),"",E182/G182*1000)</f>
        <v/>
      </c>
      <c r="K182" s="60" t="str">
        <f>IF(OR(N(E182)=0,N(H182)=0),"",E182/H182)</f>
        <v/>
      </c>
      <c r="L182" s="60" t="str">
        <f>IF(OR(N(E182)=0,N(I182)=0),"",E182/I182)</f>
        <v/>
      </c>
      <c r="M182" s="61" t="str">
        <f>IF(L182="","",IFERROR(REPT("█",MAX(1,ROUND(L182/MAX($L$45:$L$194)*12,0))),""))</f>
        <v/>
      </c>
    </row>
    <row r="183" spans="2:13" ht="20.100000000000001" customHeight="1">
      <c r="B183" s="57" t="str">
        <f>IF(L183="","",RANK(L183,$L$45:$L$194,1))</f>
        <v/>
      </c>
      <c r="C183" s="58" t="str">
        <f>IF(Calc!$M$146="","",INDEX(Calc!$I$8:$I$157,Calc!$M$146))</f>
        <v/>
      </c>
      <c r="D183" s="59" t="str">
        <f>IF($C183="","",COUNTIF(P_Creator,$C183))</f>
        <v/>
      </c>
      <c r="E183" s="59" t="str">
        <f>IF($C183="","",SUMIF(P_Creator,$C183,P_Cost))</f>
        <v/>
      </c>
      <c r="F183" s="59" t="str">
        <f>IF($C183="","",SUMIF(P_Creator,$C183,P_Reach))</f>
        <v/>
      </c>
      <c r="G183" s="59" t="str">
        <f>IF($C183="","",SUMIF(P_Creator,$C183,P_Impr))</f>
        <v/>
      </c>
      <c r="H183" s="59" t="str">
        <f>IF($C183="","",SUMIF(P_Creator,$C183,P_Eng))</f>
        <v/>
      </c>
      <c r="I183" s="59" t="str">
        <f>IF($C183="","",SUMIF(P_Creator,$C183,P_Result))</f>
        <v/>
      </c>
      <c r="J183" s="60" t="str">
        <f>IF(OR(N(E183)=0,N(G183)=0),"",E183/G183*1000)</f>
        <v/>
      </c>
      <c r="K183" s="60" t="str">
        <f>IF(OR(N(E183)=0,N(H183)=0),"",E183/H183)</f>
        <v/>
      </c>
      <c r="L183" s="60" t="str">
        <f>IF(OR(N(E183)=0,N(I183)=0),"",E183/I183)</f>
        <v/>
      </c>
      <c r="M183" s="61" t="str">
        <f>IF(L183="","",IFERROR(REPT("█",MAX(1,ROUND(L183/MAX($L$45:$L$194)*12,0))),""))</f>
        <v/>
      </c>
    </row>
    <row r="184" spans="2:13" ht="20.100000000000001" customHeight="1">
      <c r="B184" s="57" t="str">
        <f>IF(L184="","",RANK(L184,$L$45:$L$194,1))</f>
        <v/>
      </c>
      <c r="C184" s="58" t="str">
        <f>IF(Calc!$M$147="","",INDEX(Calc!$I$8:$I$157,Calc!$M$147))</f>
        <v/>
      </c>
      <c r="D184" s="59" t="str">
        <f>IF($C184="","",COUNTIF(P_Creator,$C184))</f>
        <v/>
      </c>
      <c r="E184" s="59" t="str">
        <f>IF($C184="","",SUMIF(P_Creator,$C184,P_Cost))</f>
        <v/>
      </c>
      <c r="F184" s="59" t="str">
        <f>IF($C184="","",SUMIF(P_Creator,$C184,P_Reach))</f>
        <v/>
      </c>
      <c r="G184" s="59" t="str">
        <f>IF($C184="","",SUMIF(P_Creator,$C184,P_Impr))</f>
        <v/>
      </c>
      <c r="H184" s="59" t="str">
        <f>IF($C184="","",SUMIF(P_Creator,$C184,P_Eng))</f>
        <v/>
      </c>
      <c r="I184" s="59" t="str">
        <f>IF($C184="","",SUMIF(P_Creator,$C184,P_Result))</f>
        <v/>
      </c>
      <c r="J184" s="60" t="str">
        <f>IF(OR(N(E184)=0,N(G184)=0),"",E184/G184*1000)</f>
        <v/>
      </c>
      <c r="K184" s="60" t="str">
        <f>IF(OR(N(E184)=0,N(H184)=0),"",E184/H184)</f>
        <v/>
      </c>
      <c r="L184" s="60" t="str">
        <f>IF(OR(N(E184)=0,N(I184)=0),"",E184/I184)</f>
        <v/>
      </c>
      <c r="M184" s="61" t="str">
        <f>IF(L184="","",IFERROR(REPT("█",MAX(1,ROUND(L184/MAX($L$45:$L$194)*12,0))),""))</f>
        <v/>
      </c>
    </row>
    <row r="185" spans="2:13" ht="20.100000000000001" customHeight="1">
      <c r="B185" s="57" t="str">
        <f>IF(L185="","",RANK(L185,$L$45:$L$194,1))</f>
        <v/>
      </c>
      <c r="C185" s="58" t="str">
        <f>IF(Calc!$M$148="","",INDEX(Calc!$I$8:$I$157,Calc!$M$148))</f>
        <v/>
      </c>
      <c r="D185" s="59" t="str">
        <f>IF($C185="","",COUNTIF(P_Creator,$C185))</f>
        <v/>
      </c>
      <c r="E185" s="59" t="str">
        <f>IF($C185="","",SUMIF(P_Creator,$C185,P_Cost))</f>
        <v/>
      </c>
      <c r="F185" s="59" t="str">
        <f>IF($C185="","",SUMIF(P_Creator,$C185,P_Reach))</f>
        <v/>
      </c>
      <c r="G185" s="59" t="str">
        <f>IF($C185="","",SUMIF(P_Creator,$C185,P_Impr))</f>
        <v/>
      </c>
      <c r="H185" s="59" t="str">
        <f>IF($C185="","",SUMIF(P_Creator,$C185,P_Eng))</f>
        <v/>
      </c>
      <c r="I185" s="59" t="str">
        <f>IF($C185="","",SUMIF(P_Creator,$C185,P_Result))</f>
        <v/>
      </c>
      <c r="J185" s="60" t="str">
        <f>IF(OR(N(E185)=0,N(G185)=0),"",E185/G185*1000)</f>
        <v/>
      </c>
      <c r="K185" s="60" t="str">
        <f>IF(OR(N(E185)=0,N(H185)=0),"",E185/H185)</f>
        <v/>
      </c>
      <c r="L185" s="60" t="str">
        <f>IF(OR(N(E185)=0,N(I185)=0),"",E185/I185)</f>
        <v/>
      </c>
      <c r="M185" s="61" t="str">
        <f>IF(L185="","",IFERROR(REPT("█",MAX(1,ROUND(L185/MAX($L$45:$L$194)*12,0))),""))</f>
        <v/>
      </c>
    </row>
    <row r="186" spans="2:13" ht="20.100000000000001" customHeight="1">
      <c r="B186" s="57" t="str">
        <f>IF(L186="","",RANK(L186,$L$45:$L$194,1))</f>
        <v/>
      </c>
      <c r="C186" s="58" t="str">
        <f>IF(Calc!$M$149="","",INDEX(Calc!$I$8:$I$157,Calc!$M$149))</f>
        <v/>
      </c>
      <c r="D186" s="59" t="str">
        <f>IF($C186="","",COUNTIF(P_Creator,$C186))</f>
        <v/>
      </c>
      <c r="E186" s="59" t="str">
        <f>IF($C186="","",SUMIF(P_Creator,$C186,P_Cost))</f>
        <v/>
      </c>
      <c r="F186" s="59" t="str">
        <f>IF($C186="","",SUMIF(P_Creator,$C186,P_Reach))</f>
        <v/>
      </c>
      <c r="G186" s="59" t="str">
        <f>IF($C186="","",SUMIF(P_Creator,$C186,P_Impr))</f>
        <v/>
      </c>
      <c r="H186" s="59" t="str">
        <f>IF($C186="","",SUMIF(P_Creator,$C186,P_Eng))</f>
        <v/>
      </c>
      <c r="I186" s="59" t="str">
        <f>IF($C186="","",SUMIF(P_Creator,$C186,P_Result))</f>
        <v/>
      </c>
      <c r="J186" s="60" t="str">
        <f>IF(OR(N(E186)=0,N(G186)=0),"",E186/G186*1000)</f>
        <v/>
      </c>
      <c r="K186" s="60" t="str">
        <f>IF(OR(N(E186)=0,N(H186)=0),"",E186/H186)</f>
        <v/>
      </c>
      <c r="L186" s="60" t="str">
        <f>IF(OR(N(E186)=0,N(I186)=0),"",E186/I186)</f>
        <v/>
      </c>
      <c r="M186" s="61" t="str">
        <f>IF(L186="","",IFERROR(REPT("█",MAX(1,ROUND(L186/MAX($L$45:$L$194)*12,0))),""))</f>
        <v/>
      </c>
    </row>
    <row r="187" spans="2:13" ht="20.100000000000001" customHeight="1">
      <c r="B187" s="57" t="str">
        <f>IF(L187="","",RANK(L187,$L$45:$L$194,1))</f>
        <v/>
      </c>
      <c r="C187" s="58" t="str">
        <f>IF(Calc!$M$150="","",INDEX(Calc!$I$8:$I$157,Calc!$M$150))</f>
        <v/>
      </c>
      <c r="D187" s="59" t="str">
        <f>IF($C187="","",COUNTIF(P_Creator,$C187))</f>
        <v/>
      </c>
      <c r="E187" s="59" t="str">
        <f>IF($C187="","",SUMIF(P_Creator,$C187,P_Cost))</f>
        <v/>
      </c>
      <c r="F187" s="59" t="str">
        <f>IF($C187="","",SUMIF(P_Creator,$C187,P_Reach))</f>
        <v/>
      </c>
      <c r="G187" s="59" t="str">
        <f>IF($C187="","",SUMIF(P_Creator,$C187,P_Impr))</f>
        <v/>
      </c>
      <c r="H187" s="59" t="str">
        <f>IF($C187="","",SUMIF(P_Creator,$C187,P_Eng))</f>
        <v/>
      </c>
      <c r="I187" s="59" t="str">
        <f>IF($C187="","",SUMIF(P_Creator,$C187,P_Result))</f>
        <v/>
      </c>
      <c r="J187" s="60" t="str">
        <f>IF(OR(N(E187)=0,N(G187)=0),"",E187/G187*1000)</f>
        <v/>
      </c>
      <c r="K187" s="60" t="str">
        <f>IF(OR(N(E187)=0,N(H187)=0),"",E187/H187)</f>
        <v/>
      </c>
      <c r="L187" s="60" t="str">
        <f>IF(OR(N(E187)=0,N(I187)=0),"",E187/I187)</f>
        <v/>
      </c>
      <c r="M187" s="61" t="str">
        <f>IF(L187="","",IFERROR(REPT("█",MAX(1,ROUND(L187/MAX($L$45:$L$194)*12,0))),""))</f>
        <v/>
      </c>
    </row>
    <row r="188" spans="2:13" ht="20.100000000000001" customHeight="1">
      <c r="B188" s="57" t="str">
        <f>IF(L188="","",RANK(L188,$L$45:$L$194,1))</f>
        <v/>
      </c>
      <c r="C188" s="58" t="str">
        <f>IF(Calc!$M$151="","",INDEX(Calc!$I$8:$I$157,Calc!$M$151))</f>
        <v/>
      </c>
      <c r="D188" s="59" t="str">
        <f>IF($C188="","",COUNTIF(P_Creator,$C188))</f>
        <v/>
      </c>
      <c r="E188" s="59" t="str">
        <f>IF($C188="","",SUMIF(P_Creator,$C188,P_Cost))</f>
        <v/>
      </c>
      <c r="F188" s="59" t="str">
        <f>IF($C188="","",SUMIF(P_Creator,$C188,P_Reach))</f>
        <v/>
      </c>
      <c r="G188" s="59" t="str">
        <f>IF($C188="","",SUMIF(P_Creator,$C188,P_Impr))</f>
        <v/>
      </c>
      <c r="H188" s="59" t="str">
        <f>IF($C188="","",SUMIF(P_Creator,$C188,P_Eng))</f>
        <v/>
      </c>
      <c r="I188" s="59" t="str">
        <f>IF($C188="","",SUMIF(P_Creator,$C188,P_Result))</f>
        <v/>
      </c>
      <c r="J188" s="60" t="str">
        <f>IF(OR(N(E188)=0,N(G188)=0),"",E188/G188*1000)</f>
        <v/>
      </c>
      <c r="K188" s="60" t="str">
        <f>IF(OR(N(E188)=0,N(H188)=0),"",E188/H188)</f>
        <v/>
      </c>
      <c r="L188" s="60" t="str">
        <f>IF(OR(N(E188)=0,N(I188)=0),"",E188/I188)</f>
        <v/>
      </c>
      <c r="M188" s="61" t="str">
        <f>IF(L188="","",IFERROR(REPT("█",MAX(1,ROUND(L188/MAX($L$45:$L$194)*12,0))),""))</f>
        <v/>
      </c>
    </row>
    <row r="189" spans="2:13" ht="20.100000000000001" customHeight="1">
      <c r="B189" s="57" t="str">
        <f>IF(L189="","",RANK(L189,$L$45:$L$194,1))</f>
        <v/>
      </c>
      <c r="C189" s="58" t="str">
        <f>IF(Calc!$M$152="","",INDEX(Calc!$I$8:$I$157,Calc!$M$152))</f>
        <v/>
      </c>
      <c r="D189" s="59" t="str">
        <f>IF($C189="","",COUNTIF(P_Creator,$C189))</f>
        <v/>
      </c>
      <c r="E189" s="59" t="str">
        <f>IF($C189="","",SUMIF(P_Creator,$C189,P_Cost))</f>
        <v/>
      </c>
      <c r="F189" s="59" t="str">
        <f>IF($C189="","",SUMIF(P_Creator,$C189,P_Reach))</f>
        <v/>
      </c>
      <c r="G189" s="59" t="str">
        <f>IF($C189="","",SUMIF(P_Creator,$C189,P_Impr))</f>
        <v/>
      </c>
      <c r="H189" s="59" t="str">
        <f>IF($C189="","",SUMIF(P_Creator,$C189,P_Eng))</f>
        <v/>
      </c>
      <c r="I189" s="59" t="str">
        <f>IF($C189="","",SUMIF(P_Creator,$C189,P_Result))</f>
        <v/>
      </c>
      <c r="J189" s="60" t="str">
        <f>IF(OR(N(E189)=0,N(G189)=0),"",E189/G189*1000)</f>
        <v/>
      </c>
      <c r="K189" s="60" t="str">
        <f>IF(OR(N(E189)=0,N(H189)=0),"",E189/H189)</f>
        <v/>
      </c>
      <c r="L189" s="60" t="str">
        <f>IF(OR(N(E189)=0,N(I189)=0),"",E189/I189)</f>
        <v/>
      </c>
      <c r="M189" s="61" t="str">
        <f>IF(L189="","",IFERROR(REPT("█",MAX(1,ROUND(L189/MAX($L$45:$L$194)*12,0))),""))</f>
        <v/>
      </c>
    </row>
    <row r="190" spans="2:13" ht="20.100000000000001" customHeight="1">
      <c r="B190" s="57" t="str">
        <f>IF(L190="","",RANK(L190,$L$45:$L$194,1))</f>
        <v/>
      </c>
      <c r="C190" s="58" t="str">
        <f>IF(Calc!$M$153="","",INDEX(Calc!$I$8:$I$157,Calc!$M$153))</f>
        <v/>
      </c>
      <c r="D190" s="59" t="str">
        <f>IF($C190="","",COUNTIF(P_Creator,$C190))</f>
        <v/>
      </c>
      <c r="E190" s="59" t="str">
        <f>IF($C190="","",SUMIF(P_Creator,$C190,P_Cost))</f>
        <v/>
      </c>
      <c r="F190" s="59" t="str">
        <f>IF($C190="","",SUMIF(P_Creator,$C190,P_Reach))</f>
        <v/>
      </c>
      <c r="G190" s="59" t="str">
        <f>IF($C190="","",SUMIF(P_Creator,$C190,P_Impr))</f>
        <v/>
      </c>
      <c r="H190" s="59" t="str">
        <f>IF($C190="","",SUMIF(P_Creator,$C190,P_Eng))</f>
        <v/>
      </c>
      <c r="I190" s="59" t="str">
        <f>IF($C190="","",SUMIF(P_Creator,$C190,P_Result))</f>
        <v/>
      </c>
      <c r="J190" s="60" t="str">
        <f>IF(OR(N(E190)=0,N(G190)=0),"",E190/G190*1000)</f>
        <v/>
      </c>
      <c r="K190" s="60" t="str">
        <f>IF(OR(N(E190)=0,N(H190)=0),"",E190/H190)</f>
        <v/>
      </c>
      <c r="L190" s="60" t="str">
        <f>IF(OR(N(E190)=0,N(I190)=0),"",E190/I190)</f>
        <v/>
      </c>
      <c r="M190" s="61" t="str">
        <f>IF(L190="","",IFERROR(REPT("█",MAX(1,ROUND(L190/MAX($L$45:$L$194)*12,0))),""))</f>
        <v/>
      </c>
    </row>
    <row r="191" spans="2:13" ht="20.100000000000001" customHeight="1">
      <c r="B191" s="57" t="str">
        <f>IF(L191="","",RANK(L191,$L$45:$L$194,1))</f>
        <v/>
      </c>
      <c r="C191" s="58" t="str">
        <f>IF(Calc!$M$154="","",INDEX(Calc!$I$8:$I$157,Calc!$M$154))</f>
        <v/>
      </c>
      <c r="D191" s="59" t="str">
        <f>IF($C191="","",COUNTIF(P_Creator,$C191))</f>
        <v/>
      </c>
      <c r="E191" s="59" t="str">
        <f>IF($C191="","",SUMIF(P_Creator,$C191,P_Cost))</f>
        <v/>
      </c>
      <c r="F191" s="59" t="str">
        <f>IF($C191="","",SUMIF(P_Creator,$C191,P_Reach))</f>
        <v/>
      </c>
      <c r="G191" s="59" t="str">
        <f>IF($C191="","",SUMIF(P_Creator,$C191,P_Impr))</f>
        <v/>
      </c>
      <c r="H191" s="59" t="str">
        <f>IF($C191="","",SUMIF(P_Creator,$C191,P_Eng))</f>
        <v/>
      </c>
      <c r="I191" s="59" t="str">
        <f>IF($C191="","",SUMIF(P_Creator,$C191,P_Result))</f>
        <v/>
      </c>
      <c r="J191" s="60" t="str">
        <f>IF(OR(N(E191)=0,N(G191)=0),"",E191/G191*1000)</f>
        <v/>
      </c>
      <c r="K191" s="60" t="str">
        <f>IF(OR(N(E191)=0,N(H191)=0),"",E191/H191)</f>
        <v/>
      </c>
      <c r="L191" s="60" t="str">
        <f>IF(OR(N(E191)=0,N(I191)=0),"",E191/I191)</f>
        <v/>
      </c>
      <c r="M191" s="61" t="str">
        <f>IF(L191="","",IFERROR(REPT("█",MAX(1,ROUND(L191/MAX($L$45:$L$194)*12,0))),""))</f>
        <v/>
      </c>
    </row>
    <row r="192" spans="2:13" ht="20.100000000000001" customHeight="1">
      <c r="B192" s="57" t="str">
        <f>IF(L192="","",RANK(L192,$L$45:$L$194,1))</f>
        <v/>
      </c>
      <c r="C192" s="58" t="str">
        <f>IF(Calc!$M$155="","",INDEX(Calc!$I$8:$I$157,Calc!$M$155))</f>
        <v/>
      </c>
      <c r="D192" s="59" t="str">
        <f>IF($C192="","",COUNTIF(P_Creator,$C192))</f>
        <v/>
      </c>
      <c r="E192" s="59" t="str">
        <f>IF($C192="","",SUMIF(P_Creator,$C192,P_Cost))</f>
        <v/>
      </c>
      <c r="F192" s="59" t="str">
        <f>IF($C192="","",SUMIF(P_Creator,$C192,P_Reach))</f>
        <v/>
      </c>
      <c r="G192" s="59" t="str">
        <f>IF($C192="","",SUMIF(P_Creator,$C192,P_Impr))</f>
        <v/>
      </c>
      <c r="H192" s="59" t="str">
        <f>IF($C192="","",SUMIF(P_Creator,$C192,P_Eng))</f>
        <v/>
      </c>
      <c r="I192" s="59" t="str">
        <f>IF($C192="","",SUMIF(P_Creator,$C192,P_Result))</f>
        <v/>
      </c>
      <c r="J192" s="60" t="str">
        <f>IF(OR(N(E192)=0,N(G192)=0),"",E192/G192*1000)</f>
        <v/>
      </c>
      <c r="K192" s="60" t="str">
        <f>IF(OR(N(E192)=0,N(H192)=0),"",E192/H192)</f>
        <v/>
      </c>
      <c r="L192" s="60" t="str">
        <f>IF(OR(N(E192)=0,N(I192)=0),"",E192/I192)</f>
        <v/>
      </c>
      <c r="M192" s="61" t="str">
        <f>IF(L192="","",IFERROR(REPT("█",MAX(1,ROUND(L192/MAX($L$45:$L$194)*12,0))),""))</f>
        <v/>
      </c>
    </row>
    <row r="193" spans="2:13" ht="20.100000000000001" customHeight="1">
      <c r="B193" s="57" t="str">
        <f>IF(L193="","",RANK(L193,$L$45:$L$194,1))</f>
        <v/>
      </c>
      <c r="C193" s="58" t="str">
        <f>IF(Calc!$M$156="","",INDEX(Calc!$I$8:$I$157,Calc!$M$156))</f>
        <v/>
      </c>
      <c r="D193" s="59" t="str">
        <f>IF($C193="","",COUNTIF(P_Creator,$C193))</f>
        <v/>
      </c>
      <c r="E193" s="59" t="str">
        <f>IF($C193="","",SUMIF(P_Creator,$C193,P_Cost))</f>
        <v/>
      </c>
      <c r="F193" s="59" t="str">
        <f>IF($C193="","",SUMIF(P_Creator,$C193,P_Reach))</f>
        <v/>
      </c>
      <c r="G193" s="59" t="str">
        <f>IF($C193="","",SUMIF(P_Creator,$C193,P_Impr))</f>
        <v/>
      </c>
      <c r="H193" s="59" t="str">
        <f>IF($C193="","",SUMIF(P_Creator,$C193,P_Eng))</f>
        <v/>
      </c>
      <c r="I193" s="59" t="str">
        <f>IF($C193="","",SUMIF(P_Creator,$C193,P_Result))</f>
        <v/>
      </c>
      <c r="J193" s="60" t="str">
        <f>IF(OR(N(E193)=0,N(G193)=0),"",E193/G193*1000)</f>
        <v/>
      </c>
      <c r="K193" s="60" t="str">
        <f>IF(OR(N(E193)=0,N(H193)=0),"",E193/H193)</f>
        <v/>
      </c>
      <c r="L193" s="60" t="str">
        <f>IF(OR(N(E193)=0,N(I193)=0),"",E193/I193)</f>
        <v/>
      </c>
      <c r="M193" s="61" t="str">
        <f>IF(L193="","",IFERROR(REPT("█",MAX(1,ROUND(L193/MAX($L$45:$L$194)*12,0))),""))</f>
        <v/>
      </c>
    </row>
    <row r="194" spans="2:13" ht="20.100000000000001" customHeight="1">
      <c r="B194" s="57" t="str">
        <f>IF(L194="","",RANK(L194,$L$45:$L$194,1))</f>
        <v/>
      </c>
      <c r="C194" s="58" t="str">
        <f>IF(Calc!$M$157="","",INDEX(Calc!$I$8:$I$157,Calc!$M$157))</f>
        <v/>
      </c>
      <c r="D194" s="59" t="str">
        <f>IF($C194="","",COUNTIF(P_Creator,$C194))</f>
        <v/>
      </c>
      <c r="E194" s="59" t="str">
        <f>IF($C194="","",SUMIF(P_Creator,$C194,P_Cost))</f>
        <v/>
      </c>
      <c r="F194" s="59" t="str">
        <f>IF($C194="","",SUMIF(P_Creator,$C194,P_Reach))</f>
        <v/>
      </c>
      <c r="G194" s="59" t="str">
        <f>IF($C194="","",SUMIF(P_Creator,$C194,P_Impr))</f>
        <v/>
      </c>
      <c r="H194" s="59" t="str">
        <f>IF($C194="","",SUMIF(P_Creator,$C194,P_Eng))</f>
        <v/>
      </c>
      <c r="I194" s="59" t="str">
        <f>IF($C194="","",SUMIF(P_Creator,$C194,P_Result))</f>
        <v/>
      </c>
      <c r="J194" s="60" t="str">
        <f>IF(OR(N(E194)=0,N(G194)=0),"",E194/G194*1000)</f>
        <v/>
      </c>
      <c r="K194" s="60" t="str">
        <f>IF(OR(N(E194)=0,N(H194)=0),"",E194/H194)</f>
        <v/>
      </c>
      <c r="L194" s="60" t="str">
        <f>IF(OR(N(E194)=0,N(I194)=0),"",E194/I194)</f>
        <v/>
      </c>
      <c r="M194" s="61" t="str">
        <f>IF(L194="","",IFERROR(REPT("█",MAX(1,ROUND(L194/MAX($L$45:$L$194)*12,0))),""))</f>
        <v/>
      </c>
    </row>
    <row r="196" spans="2:13">
      <c r="B196" s="15" t="s">
        <v>47</v>
      </c>
    </row>
  </sheetData>
  <sheetProtection sheet="1" formatCells="0" formatColumns="0" formatRows="0"/>
  <mergeCells count="12">
    <mergeCell ref="L44:M44"/>
    <mergeCell ref="L13:M13"/>
    <mergeCell ref="L30:M30"/>
    <mergeCell ref="B8:C8"/>
    <mergeCell ref="B6:C6"/>
    <mergeCell ref="D9:K9"/>
    <mergeCell ref="L21:M21"/>
    <mergeCell ref="B7:C7"/>
    <mergeCell ref="D7:K7"/>
    <mergeCell ref="D6:K6"/>
    <mergeCell ref="D8:K8"/>
    <mergeCell ref="B9:C9"/>
  </mergeCells>
  <conditionalFormatting sqref="B14:M17">
    <cfRule type="expression" dxfId="6" priority="1">
      <formula>$B14=1</formula>
    </cfRule>
  </conditionalFormatting>
  <conditionalFormatting sqref="B22:M26">
    <cfRule type="expression" dxfId="5" priority="2">
      <formula>$B22=1</formula>
    </cfRule>
  </conditionalFormatting>
  <conditionalFormatting sqref="B31:M40">
    <cfRule type="expression" dxfId="4" priority="3">
      <formula>$B31=1</formula>
    </cfRule>
  </conditionalFormatting>
  <conditionalFormatting sqref="B45:M194">
    <cfRule type="expression" dxfId="3" priority="4">
      <formula>$B45=1</formula>
    </cfRule>
  </conditionalFormatting>
  <hyperlinks>
    <hyperlink ref="B196" r:id="rId1" xr:uid="{00000000-0004-0000-0300-000000000000}"/>
  </hyperlinks>
  <pageMargins left="0.75" right="0.75" top="1" bottom="1" header="0.5" footer="0.5"/>
  <pageSetup paperSize="9" fitToHeight="0"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DB5F7"/>
    <pageSetUpPr fitToPage="1"/>
  </sheetPr>
  <dimension ref="A1:N32"/>
  <sheetViews>
    <sheetView showGridLines="0" workbookViewId="0"/>
  </sheetViews>
  <sheetFormatPr defaultRowHeight="15"/>
  <cols>
    <col min="1" max="1" width="2.42578125" customWidth="1"/>
    <col min="2" max="2" width="6" customWidth="1"/>
    <col min="3" max="3" width="18" customWidth="1"/>
    <col min="4" max="4" width="9" customWidth="1"/>
    <col min="5" max="5" width="10" customWidth="1"/>
    <col min="6" max="6" width="11" customWidth="1"/>
    <col min="7" max="7" width="12" customWidth="1"/>
    <col min="8" max="13" width="11" customWidth="1"/>
    <col min="14" max="14" width="2.42578125" customWidth="1"/>
  </cols>
  <sheetData>
    <row r="1" spans="1:14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6" customHeight="1">
      <c r="A2" s="1"/>
      <c r="B2" s="68" t="str">
        <f>IF(Campaign="","Campaign name",Campaign)</f>
        <v>Campaign name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0.100000000000001" customHeight="1">
      <c r="A3" s="1"/>
      <c r="B3" s="69" t="str">
        <f>"Influencer campaign report"&amp;IF(Client="",""," for "&amp;Client)</f>
        <v>Influencer campaign report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" customHeight="1">
      <c r="A4" s="1"/>
      <c r="B4" s="70" t="str">
        <f>Calc!$S$4&amp;IF(OR(Calc!$S$4="",Markets=""),"","  ·  ")&amp;Markets</f>
        <v/>
      </c>
      <c r="C4" s="1"/>
      <c r="D4" s="1"/>
      <c r="E4" s="1"/>
      <c r="F4" s="1"/>
      <c r="G4" s="1"/>
      <c r="H4" s="1"/>
      <c r="I4" s="1"/>
      <c r="J4" s="1"/>
      <c r="K4" s="1"/>
      <c r="L4" s="1"/>
      <c r="M4" s="71" t="str">
        <f>IF(PreparedBy="","","Prepared by "&amp;PreparedBy)</f>
        <v/>
      </c>
      <c r="N4" s="1"/>
    </row>
    <row r="5" spans="1:14" ht="14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4.1" customHeight="1"/>
    <row r="7" spans="1:14" ht="27.95" customHeight="1">
      <c r="B7" s="72" t="s">
        <v>116</v>
      </c>
      <c r="C7" s="106" t="str">
        <f>IF(Goal="","",Goal)</f>
        <v/>
      </c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4" ht="12" customHeight="1"/>
    <row r="9" spans="1:14" ht="20.100000000000001" customHeight="1">
      <c r="B9" s="98" t="s">
        <v>50</v>
      </c>
      <c r="C9" s="108"/>
      <c r="D9" s="116"/>
      <c r="E9" s="98" t="s">
        <v>51</v>
      </c>
      <c r="F9" s="108"/>
      <c r="G9" s="116"/>
      <c r="H9" s="98" t="str">
        <f>"COST PER RESULT ("&amp;Currency&amp;")"</f>
        <v>COST PER RESULT (€)</v>
      </c>
      <c r="I9" s="108"/>
      <c r="J9" s="116"/>
      <c r="K9" s="98" t="str">
        <f>UPPER(ResultType)</f>
        <v>SALES</v>
      </c>
      <c r="L9" s="108"/>
      <c r="M9" s="116"/>
    </row>
    <row r="10" spans="1:14" ht="44.1" customHeight="1">
      <c r="B10" s="102">
        <f>Summary!$C$20</f>
        <v>0</v>
      </c>
      <c r="C10" s="108"/>
      <c r="D10" s="116"/>
      <c r="E10" s="97">
        <f>Summary!$C$25</f>
        <v>0</v>
      </c>
      <c r="F10" s="108"/>
      <c r="G10" s="116"/>
      <c r="H10" s="105" t="str">
        <f>Summary!$E$32</f>
        <v/>
      </c>
      <c r="I10" s="108"/>
      <c r="J10" s="116"/>
      <c r="K10" s="102">
        <f>Summary!$C$40</f>
        <v>0</v>
      </c>
      <c r="L10" s="108"/>
      <c r="M10" s="116"/>
    </row>
    <row r="11" spans="1:14" ht="20.100000000000001" customHeight="1">
      <c r="B11" s="96">
        <f>Summary!$E$20</f>
        <v>0</v>
      </c>
      <c r="C11" s="108"/>
      <c r="D11" s="116"/>
      <c r="E11" s="103">
        <f>Summary!$E$25</f>
        <v>0</v>
      </c>
      <c r="F11" s="108"/>
      <c r="G11" s="116"/>
      <c r="H11" s="101" t="str">
        <f>IF(Summary!$E$32="","","per "&amp;Calc!$S$3)</f>
        <v/>
      </c>
      <c r="I11" s="108"/>
      <c r="J11" s="116"/>
      <c r="K11" s="107" t="str">
        <f>IF(N(Target)&gt;0,Summary!$C$40/Target,IF(Calc!$S$5="","","Measured with "&amp;LOWER(Calc!$S$5)))</f>
        <v/>
      </c>
      <c r="L11" s="108"/>
      <c r="M11" s="116"/>
    </row>
    <row r="12" spans="1:14" ht="18" customHeight="1"/>
    <row r="13" spans="1:14" ht="21.95" customHeight="1">
      <c r="B13" s="73" t="s">
        <v>117</v>
      </c>
      <c r="C13" s="5"/>
      <c r="D13" s="5"/>
      <c r="E13" s="5"/>
      <c r="F13" s="5"/>
      <c r="G13" s="5"/>
      <c r="H13" s="73" t="s">
        <v>118</v>
      </c>
      <c r="I13" s="5"/>
      <c r="J13" s="5"/>
      <c r="K13" s="73" t="s">
        <v>7</v>
      </c>
      <c r="L13" s="5"/>
      <c r="M13" s="5"/>
    </row>
    <row r="14" spans="1:14" ht="15.95" customHeight="1">
      <c r="B14" s="74" t="s">
        <v>103</v>
      </c>
      <c r="C14" s="75" t="s">
        <v>93</v>
      </c>
      <c r="D14" s="76" t="s">
        <v>104</v>
      </c>
      <c r="E14" s="76" t="str">
        <f>ResultType</f>
        <v>Sales</v>
      </c>
      <c r="F14" s="76" t="str">
        <f>"Per result ("&amp;Currency&amp;")"</f>
        <v>Per result (€)</v>
      </c>
    </row>
    <row r="15" spans="1:14" ht="18.95" customHeight="1">
      <c r="B15" s="77" t="str">
        <f>Efficiency!B45</f>
        <v/>
      </c>
      <c r="C15" s="78" t="str">
        <f>Efficiency!C45</f>
        <v/>
      </c>
      <c r="D15" s="59" t="str">
        <f>Efficiency!D45</f>
        <v/>
      </c>
      <c r="E15" s="59" t="str">
        <f>Efficiency!I45</f>
        <v/>
      </c>
      <c r="F15" s="60" t="str">
        <f>Efficiency!L45</f>
        <v/>
      </c>
      <c r="G15" s="79" t="str">
        <f>IF(Efficiency!L45="","",IFERROR(REPT("█",MAX(1,ROUND(Efficiency!L45/MAX(Efficiency!$L$45:$L$194)*10,0))),""))</f>
        <v/>
      </c>
      <c r="H15" s="95" t="s">
        <v>73</v>
      </c>
      <c r="I15" s="117"/>
      <c r="J15" s="80">
        <f>Summary!$C$25</f>
        <v>0</v>
      </c>
      <c r="K15" s="95" t="str">
        <f>"Total cost ("&amp;Currency&amp;")"</f>
        <v>Total cost (€)</v>
      </c>
      <c r="L15" s="117"/>
      <c r="M15" s="80">
        <f>Summary!$C$30</f>
        <v>0</v>
      </c>
    </row>
    <row r="16" spans="1:14" ht="18.95" customHeight="1">
      <c r="B16" s="77" t="str">
        <f>Efficiency!B46</f>
        <v/>
      </c>
      <c r="C16" s="78" t="str">
        <f>Efficiency!C46</f>
        <v/>
      </c>
      <c r="D16" s="59" t="str">
        <f>Efficiency!D46</f>
        <v/>
      </c>
      <c r="E16" s="59" t="str">
        <f>Efficiency!I46</f>
        <v/>
      </c>
      <c r="F16" s="60" t="str">
        <f>Efficiency!L46</f>
        <v/>
      </c>
      <c r="G16" s="79" t="str">
        <f>IF(Efficiency!L46="","",IFERROR(REPT("█",MAX(1,ROUND(Efficiency!L46/MAX(Efficiency!$L$45:$L$194)*10,0))),""))</f>
        <v/>
      </c>
      <c r="H16" s="95" t="s">
        <v>74</v>
      </c>
      <c r="I16" s="117"/>
      <c r="J16" s="80">
        <f>Summary!$E$25</f>
        <v>0</v>
      </c>
      <c r="K16" s="95" t="s">
        <v>37</v>
      </c>
      <c r="L16" s="117"/>
      <c r="M16" s="81" t="str">
        <f>Summary!$E$30</f>
        <v/>
      </c>
    </row>
    <row r="17" spans="2:13" ht="18.95" customHeight="1">
      <c r="B17" s="77" t="str">
        <f>Efficiency!B47</f>
        <v/>
      </c>
      <c r="C17" s="78" t="str">
        <f>Efficiency!C47</f>
        <v/>
      </c>
      <c r="D17" s="59" t="str">
        <f>Efficiency!D47</f>
        <v/>
      </c>
      <c r="E17" s="59" t="str">
        <f>Efficiency!I47</f>
        <v/>
      </c>
      <c r="F17" s="60" t="str">
        <f>Efficiency!L47</f>
        <v/>
      </c>
      <c r="G17" s="79" t="str">
        <f>IF(Efficiency!L47="","",IFERROR(REPT("█",MAX(1,ROUND(Efficiency!L47/MAX(Efficiency!$L$45:$L$194)*10,0))),""))</f>
        <v/>
      </c>
      <c r="H17" s="95" t="s">
        <v>75</v>
      </c>
      <c r="I17" s="117"/>
      <c r="J17" s="80">
        <f>Summary!$C$26</f>
        <v>0</v>
      </c>
      <c r="K17" s="95" t="str">
        <f>"CPM ("&amp;Currency&amp;")"</f>
        <v>CPM (€)</v>
      </c>
      <c r="L17" s="117"/>
      <c r="M17" s="82" t="str">
        <f>Summary!$C$31</f>
        <v/>
      </c>
    </row>
    <row r="18" spans="2:13" ht="18.95" customHeight="1">
      <c r="B18" s="77" t="str">
        <f>Efficiency!B48</f>
        <v/>
      </c>
      <c r="C18" s="78" t="str">
        <f>Efficiency!C48</f>
        <v/>
      </c>
      <c r="D18" s="59" t="str">
        <f>Efficiency!D48</f>
        <v/>
      </c>
      <c r="E18" s="59" t="str">
        <f>Efficiency!I48</f>
        <v/>
      </c>
      <c r="F18" s="60" t="str">
        <f>Efficiency!L48</f>
        <v/>
      </c>
      <c r="G18" s="79" t="str">
        <f>IF(Efficiency!L48="","",IFERROR(REPT("█",MAX(1,ROUND(Efficiency!L48/MAX(Efficiency!$L$45:$L$194)*10,0))),""))</f>
        <v/>
      </c>
      <c r="H18" s="95" t="s">
        <v>35</v>
      </c>
      <c r="I18" s="117"/>
      <c r="J18" s="83" t="str">
        <f>Summary!$E$26</f>
        <v/>
      </c>
      <c r="K18" s="95" t="s">
        <v>31</v>
      </c>
      <c r="L18" s="117"/>
      <c r="M18" s="82" t="str">
        <f>Summary!$C$32</f>
        <v/>
      </c>
    </row>
    <row r="19" spans="2:13" ht="18.95" customHeight="1">
      <c r="B19" s="77" t="str">
        <f>Efficiency!B49</f>
        <v/>
      </c>
      <c r="C19" s="78" t="str">
        <f>Efficiency!C49</f>
        <v/>
      </c>
      <c r="D19" s="59" t="str">
        <f>Efficiency!D49</f>
        <v/>
      </c>
      <c r="E19" s="59" t="str">
        <f>Efficiency!I49</f>
        <v/>
      </c>
      <c r="F19" s="60" t="str">
        <f>Efficiency!L49</f>
        <v/>
      </c>
      <c r="G19" s="79" t="str">
        <f>IF(Efficiency!L49="","",IFERROR(REPT("█",MAX(1,ROUND(Efficiency!L49/MAX(Efficiency!$L$45:$L$194)*10,0))),""))</f>
        <v/>
      </c>
      <c r="H19" s="95" t="s">
        <v>76</v>
      </c>
      <c r="I19" s="117"/>
      <c r="J19" s="80">
        <f>Summary!$C$27</f>
        <v>0</v>
      </c>
      <c r="K19" s="95" t="s">
        <v>33</v>
      </c>
      <c r="L19" s="117"/>
      <c r="M19" s="82" t="str">
        <f>Summary!$E$32</f>
        <v/>
      </c>
    </row>
    <row r="20" spans="2:13" ht="15.95" customHeight="1"/>
    <row r="21" spans="2:13" ht="21.95" customHeight="1">
      <c r="B21" s="73" t="s">
        <v>102</v>
      </c>
      <c r="C21" s="5"/>
      <c r="D21" s="5"/>
      <c r="E21" s="5"/>
      <c r="F21" s="5"/>
      <c r="G21" s="5"/>
      <c r="H21" s="73" t="s">
        <v>119</v>
      </c>
      <c r="I21" s="5"/>
      <c r="J21" s="5"/>
      <c r="K21" s="5"/>
      <c r="L21" s="5"/>
      <c r="M21" s="5"/>
    </row>
    <row r="22" spans="2:13" ht="15.95" customHeight="1">
      <c r="B22" s="74" t="s">
        <v>103</v>
      </c>
      <c r="C22" s="75" t="s">
        <v>94</v>
      </c>
      <c r="D22" s="76" t="s">
        <v>104</v>
      </c>
      <c r="E22" s="76" t="str">
        <f>ResultType</f>
        <v>Sales</v>
      </c>
      <c r="F22" s="76" t="str">
        <f>"Per result ("&amp;Currency&amp;")"</f>
        <v>Per result (€)</v>
      </c>
      <c r="H22" s="75" t="s">
        <v>79</v>
      </c>
      <c r="J22" s="76" t="s">
        <v>80</v>
      </c>
      <c r="K22" s="75" t="s">
        <v>39</v>
      </c>
    </row>
    <row r="23" spans="2:13" ht="18.95" customHeight="1">
      <c r="B23" s="77" t="str">
        <f>Efficiency!B14</f>
        <v/>
      </c>
      <c r="C23" s="78" t="str">
        <f>Efficiency!C14</f>
        <v>Instagram</v>
      </c>
      <c r="D23" s="59">
        <f>Efficiency!D14</f>
        <v>0</v>
      </c>
      <c r="E23" s="59">
        <f>Efficiency!I14</f>
        <v>0</v>
      </c>
      <c r="F23" s="60" t="str">
        <f>Efficiency!L14</f>
        <v/>
      </c>
      <c r="G23" s="79" t="str">
        <f>IF(Efficiency!L14="","",IFERROR(REPT("█",MAX(1,ROUND(Efficiency!L14/MAX(Efficiency!$L$14:$L$17)*10,0))),""))</f>
        <v/>
      </c>
      <c r="H23" s="95" t="s">
        <v>82</v>
      </c>
      <c r="I23" s="117"/>
      <c r="J23" s="80">
        <f>Summary!$C$36</f>
        <v>0</v>
      </c>
      <c r="K23" s="104" t="str">
        <f>IF(Summary!$D$36="","",Summary!$D$36)</f>
        <v/>
      </c>
      <c r="L23" s="117"/>
      <c r="M23" s="117"/>
    </row>
    <row r="24" spans="2:13" ht="18.95" customHeight="1">
      <c r="B24" s="77" t="str">
        <f>Efficiency!B15</f>
        <v/>
      </c>
      <c r="C24" s="78" t="str">
        <f>Efficiency!C15</f>
        <v>TikTok</v>
      </c>
      <c r="D24" s="59">
        <f>Efficiency!D15</f>
        <v>0</v>
      </c>
      <c r="E24" s="59">
        <f>Efficiency!I15</f>
        <v>0</v>
      </c>
      <c r="F24" s="60" t="str">
        <f>Efficiency!L15</f>
        <v/>
      </c>
      <c r="G24" s="79" t="str">
        <f>IF(Efficiency!L15="","",IFERROR(REPT("█",MAX(1,ROUND(Efficiency!L15/MAX(Efficiency!$L$14:$L$17)*10,0))),""))</f>
        <v/>
      </c>
      <c r="H24" s="95" t="s">
        <v>83</v>
      </c>
      <c r="I24" s="117"/>
      <c r="J24" s="80">
        <f>Summary!$C$37</f>
        <v>0</v>
      </c>
      <c r="K24" s="104" t="str">
        <f>IF(Summary!$D$37="","",Summary!$D$37)</f>
        <v/>
      </c>
      <c r="L24" s="117"/>
      <c r="M24" s="117"/>
    </row>
    <row r="25" spans="2:13" ht="18.95" customHeight="1">
      <c r="B25" s="77" t="str">
        <f>Efficiency!B16</f>
        <v/>
      </c>
      <c r="C25" s="78" t="str">
        <f>Efficiency!C16</f>
        <v>YouTube</v>
      </c>
      <c r="D25" s="59">
        <f>Efficiency!D16</f>
        <v>0</v>
      </c>
      <c r="E25" s="59">
        <f>Efficiency!I16</f>
        <v>0</v>
      </c>
      <c r="F25" s="60" t="str">
        <f>Efficiency!L16</f>
        <v/>
      </c>
      <c r="G25" s="79" t="str">
        <f>IF(Efficiency!L16="","",IFERROR(REPT("█",MAX(1,ROUND(Efficiency!L16/MAX(Efficiency!$L$14:$L$17)*10,0))),""))</f>
        <v/>
      </c>
      <c r="H25" s="95" t="s">
        <v>84</v>
      </c>
      <c r="I25" s="117"/>
      <c r="J25" s="80">
        <f>Summary!$C$38</f>
        <v>0</v>
      </c>
      <c r="K25" s="104" t="str">
        <f>IF(Summary!$D$38="","",Summary!$D$38)</f>
        <v/>
      </c>
      <c r="L25" s="117"/>
      <c r="M25" s="117"/>
    </row>
    <row r="26" spans="2:13" ht="18.95" customHeight="1">
      <c r="B26" s="77" t="str">
        <f>Efficiency!B17</f>
        <v/>
      </c>
      <c r="C26" s="78" t="str">
        <f>Efficiency!C17</f>
        <v>Other</v>
      </c>
      <c r="D26" s="59">
        <f>Efficiency!D17</f>
        <v>0</v>
      </c>
      <c r="E26" s="59">
        <f>Efficiency!I17</f>
        <v>0</v>
      </c>
      <c r="F26" s="60" t="str">
        <f>Efficiency!L17</f>
        <v/>
      </c>
      <c r="G26" s="79" t="str">
        <f>IF(Efficiency!L17="","",IFERROR(REPT("█",MAX(1,ROUND(Efficiency!L17/MAX(Efficiency!$L$14:$L$17)*10,0))),""))</f>
        <v/>
      </c>
      <c r="H26" s="95" t="s">
        <v>63</v>
      </c>
      <c r="I26" s="117"/>
      <c r="J26" s="80">
        <f>Summary!$C$39</f>
        <v>0</v>
      </c>
      <c r="K26" s="104" t="str">
        <f>IF(Summary!$D$39="","",Summary!$D$39)</f>
        <v/>
      </c>
      <c r="L26" s="117"/>
      <c r="M26" s="117"/>
    </row>
    <row r="27" spans="2:13" ht="15.95" customHeight="1"/>
    <row r="28" spans="2:13" ht="21.95" customHeight="1">
      <c r="B28" s="73" t="s">
        <v>120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 ht="20.100000000000001" customHeight="1">
      <c r="B29" s="100" t="s">
        <v>121</v>
      </c>
      <c r="C29" s="108"/>
      <c r="D29" s="108"/>
      <c r="E29" s="100" t="s">
        <v>122</v>
      </c>
      <c r="F29" s="108"/>
      <c r="G29" s="108"/>
      <c r="H29" s="100" t="s">
        <v>123</v>
      </c>
      <c r="I29" s="108"/>
      <c r="J29" s="108"/>
      <c r="K29" s="108"/>
      <c r="L29" s="108"/>
      <c r="M29" s="108"/>
    </row>
    <row r="30" spans="2:13" ht="57.95" customHeight="1">
      <c r="B30" s="99" t="str">
        <f>IF(Summary!$C$43="","",Summary!$C$43)</f>
        <v/>
      </c>
      <c r="C30" s="108"/>
      <c r="D30" s="108"/>
      <c r="E30" s="99" t="str">
        <f>IF(Summary!$C$44="","",Summary!$C$44)</f>
        <v/>
      </c>
      <c r="F30" s="108"/>
      <c r="G30" s="108"/>
      <c r="H30" s="99" t="str">
        <f>IF(Summary!$C$45="","",Summary!$C$45)</f>
        <v/>
      </c>
      <c r="I30" s="108"/>
      <c r="J30" s="108"/>
      <c r="K30" s="108"/>
      <c r="L30" s="108"/>
      <c r="M30" s="108"/>
    </row>
    <row r="31" spans="2:13" ht="12" customHeight="1"/>
    <row r="32" spans="2:13">
      <c r="B32" s="15" t="s">
        <v>47</v>
      </c>
    </row>
  </sheetData>
  <mergeCells count="37">
    <mergeCell ref="C7:M7"/>
    <mergeCell ref="H24:I24"/>
    <mergeCell ref="H15:I15"/>
    <mergeCell ref="H18:I18"/>
    <mergeCell ref="K19:L19"/>
    <mergeCell ref="H23:I23"/>
    <mergeCell ref="H9:J9"/>
    <mergeCell ref="K18:L18"/>
    <mergeCell ref="K11:M11"/>
    <mergeCell ref="K23:M23"/>
    <mergeCell ref="B9:D9"/>
    <mergeCell ref="B30:D30"/>
    <mergeCell ref="H17:I17"/>
    <mergeCell ref="K10:M10"/>
    <mergeCell ref="H16:I16"/>
    <mergeCell ref="H19:I19"/>
    <mergeCell ref="H30:M30"/>
    <mergeCell ref="K25:M25"/>
    <mergeCell ref="K17:L17"/>
    <mergeCell ref="H29:M29"/>
    <mergeCell ref="K24:M24"/>
    <mergeCell ref="H10:J10"/>
    <mergeCell ref="K9:M9"/>
    <mergeCell ref="K26:M26"/>
    <mergeCell ref="E29:G29"/>
    <mergeCell ref="E30:G30"/>
    <mergeCell ref="B29:D29"/>
    <mergeCell ref="H11:J11"/>
    <mergeCell ref="B10:D10"/>
    <mergeCell ref="H25:I25"/>
    <mergeCell ref="E11:G11"/>
    <mergeCell ref="H26:I26"/>
    <mergeCell ref="K16:L16"/>
    <mergeCell ref="B11:D11"/>
    <mergeCell ref="E10:G10"/>
    <mergeCell ref="K15:L15"/>
    <mergeCell ref="E9:G9"/>
  </mergeCells>
  <conditionalFormatting sqref="B15:G19">
    <cfRule type="expression" dxfId="2" priority="1">
      <formula>$B15=1</formula>
    </cfRule>
  </conditionalFormatting>
  <conditionalFormatting sqref="B23:G26">
    <cfRule type="expression" dxfId="1" priority="2">
      <formula>$B23=1</formula>
    </cfRule>
  </conditionalFormatting>
  <conditionalFormatting sqref="H23:J26">
    <cfRule type="expression" dxfId="0" priority="3">
      <formula>$H23=ResultType</formula>
    </cfRule>
  </conditionalFormatting>
  <hyperlinks>
    <hyperlink ref="B32" r:id="rId1" xr:uid="{00000000-0004-0000-0400-000000000000}"/>
  </hyperlinks>
  <printOptions horizontalCentered="1"/>
  <pageMargins left="0.4" right="0.4" top="0.4" bottom="0.4" header="0.5" footer="0.5"/>
  <pageSetup paperSize="9" orientation="landscape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07"/>
  <sheetViews>
    <sheetView workbookViewId="0"/>
  </sheetViews>
  <sheetFormatPr defaultRowHeight="15"/>
  <cols>
    <col min="1" max="3" width="9" customWidth="1"/>
    <col min="4" max="5" width="7" customWidth="1"/>
    <col min="6" max="7" width="3" customWidth="1"/>
    <col min="8" max="8" width="6" customWidth="1"/>
    <col min="9" max="9" width="20" customWidth="1"/>
    <col min="10" max="10" width="12" customWidth="1"/>
    <col min="11" max="11" width="10" customWidth="1"/>
    <col min="12" max="12" width="16" customWidth="1"/>
    <col min="13" max="13" width="8" customWidth="1"/>
    <col min="14" max="14" width="3" customWidth="1"/>
    <col min="15" max="15" width="6" customWidth="1"/>
    <col min="16" max="16" width="16" customWidth="1"/>
    <col min="17" max="17" width="3" customWidth="1"/>
    <col min="18" max="18" width="16" customWidth="1"/>
    <col min="19" max="19" width="26" customWidth="1"/>
  </cols>
  <sheetData>
    <row r="1" spans="1:19">
      <c r="A1" s="84" t="s">
        <v>124</v>
      </c>
    </row>
    <row r="2" spans="1:19">
      <c r="R2" s="85" t="s">
        <v>125</v>
      </c>
      <c r="S2">
        <f>IFERROR(MATCH(ResultType,{"Visits","Code uses","Signups","Sales"},0),4)</f>
        <v>4</v>
      </c>
    </row>
    <row r="3" spans="1:19">
      <c r="R3" s="85" t="s">
        <v>126</v>
      </c>
      <c r="S3" t="str">
        <f>CHOOSE(S2,"visit","code use","signup","sale")</f>
        <v>sale</v>
      </c>
    </row>
    <row r="4" spans="1:19">
      <c r="R4" s="85" t="s">
        <v>127</v>
      </c>
      <c r="S4" t="str">
        <f>IF(N(StartDate)=0,"",DAY(StartDate)&amp;" "&amp;CHOOSE(MONTH(StartDate),"Jan","Feb","Mar","Apr","May","Jun","Jul","Aug","Sep","Oct","Nov","Dec")&amp;" "&amp;YEAR(StartDate))&amp;IF(N(EndDate)=0,"",IF(N(StartDate)=0,""," – ")&amp;DAY(EndDate)&amp;" "&amp;CHOOSE(MONTH(EndDate),"Jan","Feb","Mar","Apr","May","Jun","Jul","Aug","Sep","Oct","Nov","Dec")&amp;" "&amp;YEAR(EndDate))</f>
        <v/>
      </c>
    </row>
    <row r="5" spans="1:19">
      <c r="R5" s="85" t="s">
        <v>128</v>
      </c>
      <c r="S5" t="str">
        <f>IF(INDEX(Summary!$D$36:$D$39,S2)="","",INDEX(Summary!$D$36:$D$39,S2))</f>
        <v/>
      </c>
    </row>
    <row r="6" spans="1:19">
      <c r="R6" s="85" t="s">
        <v>129</v>
      </c>
      <c r="S6">
        <f>MAX(8,MAX(C8:C507))</f>
        <v>8</v>
      </c>
    </row>
    <row r="7" spans="1:19">
      <c r="A7" s="85" t="s">
        <v>130</v>
      </c>
      <c r="B7" s="85" t="s">
        <v>131</v>
      </c>
      <c r="C7" s="85" t="s">
        <v>132</v>
      </c>
      <c r="D7" s="85" t="s">
        <v>133</v>
      </c>
      <c r="E7" s="85" t="s">
        <v>134</v>
      </c>
      <c r="H7" s="85" t="s">
        <v>135</v>
      </c>
      <c r="I7" s="85" t="s">
        <v>93</v>
      </c>
      <c r="J7" s="85" t="s">
        <v>136</v>
      </c>
      <c r="K7" s="85" t="s">
        <v>137</v>
      </c>
      <c r="L7" s="85" t="s">
        <v>138</v>
      </c>
      <c r="M7" s="85" t="s">
        <v>139</v>
      </c>
      <c r="O7" s="85" t="s">
        <v>135</v>
      </c>
      <c r="P7" s="85" t="s">
        <v>96</v>
      </c>
      <c r="R7" s="85" t="s">
        <v>56</v>
      </c>
      <c r="S7">
        <f>MAX(B8:B507)</f>
        <v>0</v>
      </c>
    </row>
    <row r="8" spans="1:19">
      <c r="A8" t="str">
        <f>IF('Per creator'!$A8="","",IF(COUNTIF('Per creator'!$A$8:$A8,'Per creator'!$A8)=1,MAX($A$7:$A7)+1,""))</f>
        <v/>
      </c>
      <c r="B8" t="str">
        <f>IF(OR('Per creator'!$A8="",'Per creator'!$D8=""),"",IF(COUNTIFS('Per creator'!$D$8:$D8,'Per creator'!$D8,$D$8:$D8,1)=1,MAX($B$7:$B7)+1,""))</f>
        <v/>
      </c>
      <c r="C8" t="str">
        <f>IF('Per creator'!$A8="","",ROW())</f>
        <v/>
      </c>
      <c r="D8">
        <f>IF('Per creator'!$A8="",0,1)</f>
        <v>0</v>
      </c>
      <c r="E8">
        <f>IF(OR('Per creator'!$T8="",'Per creator'!$T8="✓"),0,1)</f>
        <v>0</v>
      </c>
      <c r="H8">
        <v>1</v>
      </c>
      <c r="I8" t="str">
        <f>IFERROR(INDEX('Per creator'!$A$8:$A$507,MATCH(H8,$A$8:$A$507,0)),"")</f>
        <v/>
      </c>
      <c r="J8" t="str">
        <f>IF(I8="","",SUMIF(P_Creator,I8,P_Cost))</f>
        <v/>
      </c>
      <c r="K8" t="str">
        <f>IF(I8="","",SUMIF(P_Creator,I8,P_Result))</f>
        <v/>
      </c>
      <c r="L8" t="str">
        <f>IF(I8="","",IF(AND(N(J8)&gt;0,N(K8)&gt;0),J8/K8+H8/10000000,1000000000+H8))</f>
        <v/>
      </c>
      <c r="M8" t="str">
        <f>IFERROR(MATCH(SMALL($L$8:$L$157,H8),$L$8:$L$157,0),"")</f>
        <v/>
      </c>
      <c r="O8">
        <v>1</v>
      </c>
      <c r="P8" t="str">
        <f>IFERROR(INDEX('Per creator'!$D$8:$D$507,MATCH(O8,$B$8:$B$507,0)),"")</f>
        <v/>
      </c>
    </row>
    <row r="9" spans="1:19">
      <c r="A9" t="str">
        <f>IF('Per creator'!$A9="","",IF(COUNTIF('Per creator'!$A$8:$A9,'Per creator'!$A9)=1,MAX($A$7:$A8)+1,""))</f>
        <v/>
      </c>
      <c r="B9" t="str">
        <f>IF(OR('Per creator'!$A9="",'Per creator'!$D9=""),"",IF(COUNTIFS('Per creator'!$D$8:$D9,'Per creator'!$D9,$D$8:$D9,1)=1,MAX($B$7:$B8)+1,""))</f>
        <v/>
      </c>
      <c r="C9" t="str">
        <f>IF('Per creator'!$A9="","",ROW())</f>
        <v/>
      </c>
      <c r="D9">
        <f>IF('Per creator'!$A9="",0,1)</f>
        <v>0</v>
      </c>
      <c r="E9">
        <f>IF(OR('Per creator'!$T9="",'Per creator'!$T9="✓"),0,1)</f>
        <v>0</v>
      </c>
      <c r="H9">
        <v>2</v>
      </c>
      <c r="I9" t="str">
        <f>IFERROR(INDEX('Per creator'!$A$8:$A$507,MATCH(H9,$A$8:$A$507,0)),"")</f>
        <v/>
      </c>
      <c r="J9" t="str">
        <f>IF(I9="","",SUMIF(P_Creator,I9,P_Cost))</f>
        <v/>
      </c>
      <c r="K9" t="str">
        <f>IF(I9="","",SUMIF(P_Creator,I9,P_Result))</f>
        <v/>
      </c>
      <c r="L9" t="str">
        <f>IF(I9="","",IF(AND(N(J9)&gt;0,N(K9)&gt;0),J9/K9+H9/10000000,1000000000+H9))</f>
        <v/>
      </c>
      <c r="M9" t="str">
        <f>IFERROR(MATCH(SMALL($L$8:$L$157,H9),$L$8:$L$157,0),"")</f>
        <v/>
      </c>
      <c r="O9">
        <v>2</v>
      </c>
      <c r="P9" t="str">
        <f>IFERROR(INDEX('Per creator'!$D$8:$D$507,MATCH(O9,$B$8:$B$507,0)),"")</f>
        <v/>
      </c>
    </row>
    <row r="10" spans="1:19">
      <c r="A10" t="str">
        <f>IF('Per creator'!$A10="","",IF(COUNTIF('Per creator'!$A$8:$A10,'Per creator'!$A10)=1,MAX($A$7:$A9)+1,""))</f>
        <v/>
      </c>
      <c r="B10" t="str">
        <f>IF(OR('Per creator'!$A10="",'Per creator'!$D10=""),"",IF(COUNTIFS('Per creator'!$D$8:$D10,'Per creator'!$D10,$D$8:$D10,1)=1,MAX($B$7:$B9)+1,""))</f>
        <v/>
      </c>
      <c r="C10" t="str">
        <f>IF('Per creator'!$A10="","",ROW())</f>
        <v/>
      </c>
      <c r="D10">
        <f>IF('Per creator'!$A10="",0,1)</f>
        <v>0</v>
      </c>
      <c r="E10">
        <f>IF(OR('Per creator'!$T10="",'Per creator'!$T10="✓"),0,1)</f>
        <v>0</v>
      </c>
      <c r="H10">
        <v>3</v>
      </c>
      <c r="I10" t="str">
        <f>IFERROR(INDEX('Per creator'!$A$8:$A$507,MATCH(H10,$A$8:$A$507,0)),"")</f>
        <v/>
      </c>
      <c r="J10" t="str">
        <f>IF(I10="","",SUMIF(P_Creator,I10,P_Cost))</f>
        <v/>
      </c>
      <c r="K10" t="str">
        <f>IF(I10="","",SUMIF(P_Creator,I10,P_Result))</f>
        <v/>
      </c>
      <c r="L10" t="str">
        <f>IF(I10="","",IF(AND(N(J10)&gt;0,N(K10)&gt;0),J10/K10+H10/10000000,1000000000+H10))</f>
        <v/>
      </c>
      <c r="M10" t="str">
        <f>IFERROR(MATCH(SMALL($L$8:$L$157,H10),$L$8:$L$157,0),"")</f>
        <v/>
      </c>
      <c r="O10">
        <v>3</v>
      </c>
      <c r="P10" t="str">
        <f>IFERROR(INDEX('Per creator'!$D$8:$D$507,MATCH(O10,$B$8:$B$507,0)),"")</f>
        <v/>
      </c>
    </row>
    <row r="11" spans="1:19">
      <c r="A11" t="str">
        <f>IF('Per creator'!$A11="","",IF(COUNTIF('Per creator'!$A$8:$A11,'Per creator'!$A11)=1,MAX($A$7:$A10)+1,""))</f>
        <v/>
      </c>
      <c r="B11" t="str">
        <f>IF(OR('Per creator'!$A11="",'Per creator'!$D11=""),"",IF(COUNTIFS('Per creator'!$D$8:$D11,'Per creator'!$D11,$D$8:$D11,1)=1,MAX($B$7:$B10)+1,""))</f>
        <v/>
      </c>
      <c r="C11" t="str">
        <f>IF('Per creator'!$A11="","",ROW())</f>
        <v/>
      </c>
      <c r="D11">
        <f>IF('Per creator'!$A11="",0,1)</f>
        <v>0</v>
      </c>
      <c r="E11">
        <f>IF(OR('Per creator'!$T11="",'Per creator'!$T11="✓"),0,1)</f>
        <v>0</v>
      </c>
      <c r="H11">
        <v>4</v>
      </c>
      <c r="I11" t="str">
        <f>IFERROR(INDEX('Per creator'!$A$8:$A$507,MATCH(H11,$A$8:$A$507,0)),"")</f>
        <v/>
      </c>
      <c r="J11" t="str">
        <f>IF(I11="","",SUMIF(P_Creator,I11,P_Cost))</f>
        <v/>
      </c>
      <c r="K11" t="str">
        <f>IF(I11="","",SUMIF(P_Creator,I11,P_Result))</f>
        <v/>
      </c>
      <c r="L11" t="str">
        <f>IF(I11="","",IF(AND(N(J11)&gt;0,N(K11)&gt;0),J11/K11+H11/10000000,1000000000+H11))</f>
        <v/>
      </c>
      <c r="M11" t="str">
        <f>IFERROR(MATCH(SMALL($L$8:$L$157,H11),$L$8:$L$157,0),"")</f>
        <v/>
      </c>
      <c r="O11">
        <v>4</v>
      </c>
      <c r="P11" t="str">
        <f>IFERROR(INDEX('Per creator'!$D$8:$D$507,MATCH(O11,$B$8:$B$507,0)),"")</f>
        <v/>
      </c>
    </row>
    <row r="12" spans="1:19">
      <c r="A12" t="str">
        <f>IF('Per creator'!$A12="","",IF(COUNTIF('Per creator'!$A$8:$A12,'Per creator'!$A12)=1,MAX($A$7:$A11)+1,""))</f>
        <v/>
      </c>
      <c r="B12" t="str">
        <f>IF(OR('Per creator'!$A12="",'Per creator'!$D12=""),"",IF(COUNTIFS('Per creator'!$D$8:$D12,'Per creator'!$D12,$D$8:$D12,1)=1,MAX($B$7:$B11)+1,""))</f>
        <v/>
      </c>
      <c r="C12" t="str">
        <f>IF('Per creator'!$A12="","",ROW())</f>
        <v/>
      </c>
      <c r="D12">
        <f>IF('Per creator'!$A12="",0,1)</f>
        <v>0</v>
      </c>
      <c r="E12">
        <f>IF(OR('Per creator'!$T12="",'Per creator'!$T12="✓"),0,1)</f>
        <v>0</v>
      </c>
      <c r="H12">
        <v>5</v>
      </c>
      <c r="I12" t="str">
        <f>IFERROR(INDEX('Per creator'!$A$8:$A$507,MATCH(H12,$A$8:$A$507,0)),"")</f>
        <v/>
      </c>
      <c r="J12" t="str">
        <f>IF(I12="","",SUMIF(P_Creator,I12,P_Cost))</f>
        <v/>
      </c>
      <c r="K12" t="str">
        <f>IF(I12="","",SUMIF(P_Creator,I12,P_Result))</f>
        <v/>
      </c>
      <c r="L12" t="str">
        <f>IF(I12="","",IF(AND(N(J12)&gt;0,N(K12)&gt;0),J12/K12+H12/10000000,1000000000+H12))</f>
        <v/>
      </c>
      <c r="M12" t="str">
        <f>IFERROR(MATCH(SMALL($L$8:$L$157,H12),$L$8:$L$157,0),"")</f>
        <v/>
      </c>
      <c r="O12">
        <v>5</v>
      </c>
      <c r="P12" t="str">
        <f>IFERROR(INDEX('Per creator'!$D$8:$D$507,MATCH(O12,$B$8:$B$507,0)),"")</f>
        <v/>
      </c>
    </row>
    <row r="13" spans="1:19">
      <c r="A13" t="str">
        <f>IF('Per creator'!$A13="","",IF(COUNTIF('Per creator'!$A$8:$A13,'Per creator'!$A13)=1,MAX($A$7:$A12)+1,""))</f>
        <v/>
      </c>
      <c r="B13" t="str">
        <f>IF(OR('Per creator'!$A13="",'Per creator'!$D13=""),"",IF(COUNTIFS('Per creator'!$D$8:$D13,'Per creator'!$D13,$D$8:$D13,1)=1,MAX($B$7:$B12)+1,""))</f>
        <v/>
      </c>
      <c r="C13" t="str">
        <f>IF('Per creator'!$A13="","",ROW())</f>
        <v/>
      </c>
      <c r="D13">
        <f>IF('Per creator'!$A13="",0,1)</f>
        <v>0</v>
      </c>
      <c r="E13">
        <f>IF(OR('Per creator'!$T13="",'Per creator'!$T13="✓"),0,1)</f>
        <v>0</v>
      </c>
      <c r="H13">
        <v>6</v>
      </c>
      <c r="I13" t="str">
        <f>IFERROR(INDEX('Per creator'!$A$8:$A$507,MATCH(H13,$A$8:$A$507,0)),"")</f>
        <v/>
      </c>
      <c r="J13" t="str">
        <f>IF(I13="","",SUMIF(P_Creator,I13,P_Cost))</f>
        <v/>
      </c>
      <c r="K13" t="str">
        <f>IF(I13="","",SUMIF(P_Creator,I13,P_Result))</f>
        <v/>
      </c>
      <c r="L13" t="str">
        <f>IF(I13="","",IF(AND(N(J13)&gt;0,N(K13)&gt;0),J13/K13+H13/10000000,1000000000+H13))</f>
        <v/>
      </c>
      <c r="M13" t="str">
        <f>IFERROR(MATCH(SMALL($L$8:$L$157,H13),$L$8:$L$157,0),"")</f>
        <v/>
      </c>
      <c r="O13">
        <v>6</v>
      </c>
      <c r="P13" t="str">
        <f>IFERROR(INDEX('Per creator'!$D$8:$D$507,MATCH(O13,$B$8:$B$507,0)),"")</f>
        <v/>
      </c>
    </row>
    <row r="14" spans="1:19">
      <c r="A14" t="str">
        <f>IF('Per creator'!$A14="","",IF(COUNTIF('Per creator'!$A$8:$A14,'Per creator'!$A14)=1,MAX($A$7:$A13)+1,""))</f>
        <v/>
      </c>
      <c r="B14" t="str">
        <f>IF(OR('Per creator'!$A14="",'Per creator'!$D14=""),"",IF(COUNTIFS('Per creator'!$D$8:$D14,'Per creator'!$D14,$D$8:$D14,1)=1,MAX($B$7:$B13)+1,""))</f>
        <v/>
      </c>
      <c r="C14" t="str">
        <f>IF('Per creator'!$A14="","",ROW())</f>
        <v/>
      </c>
      <c r="D14">
        <f>IF('Per creator'!$A14="",0,1)</f>
        <v>0</v>
      </c>
      <c r="E14">
        <f>IF(OR('Per creator'!$T14="",'Per creator'!$T14="✓"),0,1)</f>
        <v>0</v>
      </c>
      <c r="H14">
        <v>7</v>
      </c>
      <c r="I14" t="str">
        <f>IFERROR(INDEX('Per creator'!$A$8:$A$507,MATCH(H14,$A$8:$A$507,0)),"")</f>
        <v/>
      </c>
      <c r="J14" t="str">
        <f>IF(I14="","",SUMIF(P_Creator,I14,P_Cost))</f>
        <v/>
      </c>
      <c r="K14" t="str">
        <f>IF(I14="","",SUMIF(P_Creator,I14,P_Result))</f>
        <v/>
      </c>
      <c r="L14" t="str">
        <f>IF(I14="","",IF(AND(N(J14)&gt;0,N(K14)&gt;0),J14/K14+H14/10000000,1000000000+H14))</f>
        <v/>
      </c>
      <c r="M14" t="str">
        <f>IFERROR(MATCH(SMALL($L$8:$L$157,H14),$L$8:$L$157,0),"")</f>
        <v/>
      </c>
      <c r="O14">
        <v>7</v>
      </c>
      <c r="P14" t="str">
        <f>IFERROR(INDEX('Per creator'!$D$8:$D$507,MATCH(O14,$B$8:$B$507,0)),"")</f>
        <v/>
      </c>
    </row>
    <row r="15" spans="1:19">
      <c r="A15" t="str">
        <f>IF('Per creator'!$A15="","",IF(COUNTIF('Per creator'!$A$8:$A15,'Per creator'!$A15)=1,MAX($A$7:$A14)+1,""))</f>
        <v/>
      </c>
      <c r="B15" t="str">
        <f>IF(OR('Per creator'!$A15="",'Per creator'!$D15=""),"",IF(COUNTIFS('Per creator'!$D$8:$D15,'Per creator'!$D15,$D$8:$D15,1)=1,MAX($B$7:$B14)+1,""))</f>
        <v/>
      </c>
      <c r="C15" t="str">
        <f>IF('Per creator'!$A15="","",ROW())</f>
        <v/>
      </c>
      <c r="D15">
        <f>IF('Per creator'!$A15="",0,1)</f>
        <v>0</v>
      </c>
      <c r="E15">
        <f>IF(OR('Per creator'!$T15="",'Per creator'!$T15="✓"),0,1)</f>
        <v>0</v>
      </c>
      <c r="H15">
        <v>8</v>
      </c>
      <c r="I15" t="str">
        <f>IFERROR(INDEX('Per creator'!$A$8:$A$507,MATCH(H15,$A$8:$A$507,0)),"")</f>
        <v/>
      </c>
      <c r="J15" t="str">
        <f>IF(I15="","",SUMIF(P_Creator,I15,P_Cost))</f>
        <v/>
      </c>
      <c r="K15" t="str">
        <f>IF(I15="","",SUMIF(P_Creator,I15,P_Result))</f>
        <v/>
      </c>
      <c r="L15" t="str">
        <f>IF(I15="","",IF(AND(N(J15)&gt;0,N(K15)&gt;0),J15/K15+H15/10000000,1000000000+H15))</f>
        <v/>
      </c>
      <c r="M15" t="str">
        <f>IFERROR(MATCH(SMALL($L$8:$L$157,H15),$L$8:$L$157,0),"")</f>
        <v/>
      </c>
      <c r="O15">
        <v>8</v>
      </c>
      <c r="P15" t="str">
        <f>IFERROR(INDEX('Per creator'!$D$8:$D$507,MATCH(O15,$B$8:$B$507,0)),"")</f>
        <v/>
      </c>
    </row>
    <row r="16" spans="1:19">
      <c r="A16" t="str">
        <f>IF('Per creator'!$A16="","",IF(COUNTIF('Per creator'!$A$8:$A16,'Per creator'!$A16)=1,MAX($A$7:$A15)+1,""))</f>
        <v/>
      </c>
      <c r="B16" t="str">
        <f>IF(OR('Per creator'!$A16="",'Per creator'!$D16=""),"",IF(COUNTIFS('Per creator'!$D$8:$D16,'Per creator'!$D16,$D$8:$D16,1)=1,MAX($B$7:$B15)+1,""))</f>
        <v/>
      </c>
      <c r="C16" t="str">
        <f>IF('Per creator'!$A16="","",ROW())</f>
        <v/>
      </c>
      <c r="D16">
        <f>IF('Per creator'!$A16="",0,1)</f>
        <v>0</v>
      </c>
      <c r="E16">
        <f>IF(OR('Per creator'!$T16="",'Per creator'!$T16="✓"),0,1)</f>
        <v>0</v>
      </c>
      <c r="H16">
        <v>9</v>
      </c>
      <c r="I16" t="str">
        <f>IFERROR(INDEX('Per creator'!$A$8:$A$507,MATCH(H16,$A$8:$A$507,0)),"")</f>
        <v/>
      </c>
      <c r="J16" t="str">
        <f>IF(I16="","",SUMIF(P_Creator,I16,P_Cost))</f>
        <v/>
      </c>
      <c r="K16" t="str">
        <f>IF(I16="","",SUMIF(P_Creator,I16,P_Result))</f>
        <v/>
      </c>
      <c r="L16" t="str">
        <f>IF(I16="","",IF(AND(N(J16)&gt;0,N(K16)&gt;0),J16/K16+H16/10000000,1000000000+H16))</f>
        <v/>
      </c>
      <c r="M16" t="str">
        <f>IFERROR(MATCH(SMALL($L$8:$L$157,H16),$L$8:$L$157,0),"")</f>
        <v/>
      </c>
      <c r="O16">
        <v>9</v>
      </c>
      <c r="P16" t="str">
        <f>IFERROR(INDEX('Per creator'!$D$8:$D$507,MATCH(O16,$B$8:$B$507,0)),"")</f>
        <v/>
      </c>
    </row>
    <row r="17" spans="1:16">
      <c r="A17" t="str">
        <f>IF('Per creator'!$A17="","",IF(COUNTIF('Per creator'!$A$8:$A17,'Per creator'!$A17)=1,MAX($A$7:$A16)+1,""))</f>
        <v/>
      </c>
      <c r="B17" t="str">
        <f>IF(OR('Per creator'!$A17="",'Per creator'!$D17=""),"",IF(COUNTIFS('Per creator'!$D$8:$D17,'Per creator'!$D17,$D$8:$D17,1)=1,MAX($B$7:$B16)+1,""))</f>
        <v/>
      </c>
      <c r="C17" t="str">
        <f>IF('Per creator'!$A17="","",ROW())</f>
        <v/>
      </c>
      <c r="D17">
        <f>IF('Per creator'!$A17="",0,1)</f>
        <v>0</v>
      </c>
      <c r="E17">
        <f>IF(OR('Per creator'!$T17="",'Per creator'!$T17="✓"),0,1)</f>
        <v>0</v>
      </c>
      <c r="H17">
        <v>10</v>
      </c>
      <c r="I17" t="str">
        <f>IFERROR(INDEX('Per creator'!$A$8:$A$507,MATCH(H17,$A$8:$A$507,0)),"")</f>
        <v/>
      </c>
      <c r="J17" t="str">
        <f>IF(I17="","",SUMIF(P_Creator,I17,P_Cost))</f>
        <v/>
      </c>
      <c r="K17" t="str">
        <f>IF(I17="","",SUMIF(P_Creator,I17,P_Result))</f>
        <v/>
      </c>
      <c r="L17" t="str">
        <f>IF(I17="","",IF(AND(N(J17)&gt;0,N(K17)&gt;0),J17/K17+H17/10000000,1000000000+H17))</f>
        <v/>
      </c>
      <c r="M17" t="str">
        <f>IFERROR(MATCH(SMALL($L$8:$L$157,H17),$L$8:$L$157,0),"")</f>
        <v/>
      </c>
      <c r="O17">
        <v>10</v>
      </c>
      <c r="P17" t="str">
        <f>IFERROR(INDEX('Per creator'!$D$8:$D$507,MATCH(O17,$B$8:$B$507,0)),"")</f>
        <v/>
      </c>
    </row>
    <row r="18" spans="1:16">
      <c r="A18" t="str">
        <f>IF('Per creator'!$A18="","",IF(COUNTIF('Per creator'!$A$8:$A18,'Per creator'!$A18)=1,MAX($A$7:$A17)+1,""))</f>
        <v/>
      </c>
      <c r="B18" t="str">
        <f>IF(OR('Per creator'!$A18="",'Per creator'!$D18=""),"",IF(COUNTIFS('Per creator'!$D$8:$D18,'Per creator'!$D18,$D$8:$D18,1)=1,MAX($B$7:$B17)+1,""))</f>
        <v/>
      </c>
      <c r="C18" t="str">
        <f>IF('Per creator'!$A18="","",ROW())</f>
        <v/>
      </c>
      <c r="D18">
        <f>IF('Per creator'!$A18="",0,1)</f>
        <v>0</v>
      </c>
      <c r="E18">
        <f>IF(OR('Per creator'!$T18="",'Per creator'!$T18="✓"),0,1)</f>
        <v>0</v>
      </c>
      <c r="H18">
        <v>11</v>
      </c>
      <c r="I18" t="str">
        <f>IFERROR(INDEX('Per creator'!$A$8:$A$507,MATCH(H18,$A$8:$A$507,0)),"")</f>
        <v/>
      </c>
      <c r="J18" t="str">
        <f>IF(I18="","",SUMIF(P_Creator,I18,P_Cost))</f>
        <v/>
      </c>
      <c r="K18" t="str">
        <f>IF(I18="","",SUMIF(P_Creator,I18,P_Result))</f>
        <v/>
      </c>
      <c r="L18" t="str">
        <f>IF(I18="","",IF(AND(N(J18)&gt;0,N(K18)&gt;0),J18/K18+H18/10000000,1000000000+H18))</f>
        <v/>
      </c>
      <c r="M18" t="str">
        <f>IFERROR(MATCH(SMALL($L$8:$L$157,H18),$L$8:$L$157,0),"")</f>
        <v/>
      </c>
    </row>
    <row r="19" spans="1:16">
      <c r="A19" t="str">
        <f>IF('Per creator'!$A19="","",IF(COUNTIF('Per creator'!$A$8:$A19,'Per creator'!$A19)=1,MAX($A$7:$A18)+1,""))</f>
        <v/>
      </c>
      <c r="B19" t="str">
        <f>IF(OR('Per creator'!$A19="",'Per creator'!$D19=""),"",IF(COUNTIFS('Per creator'!$D$8:$D19,'Per creator'!$D19,$D$8:$D19,1)=1,MAX($B$7:$B18)+1,""))</f>
        <v/>
      </c>
      <c r="C19" t="str">
        <f>IF('Per creator'!$A19="","",ROW())</f>
        <v/>
      </c>
      <c r="D19">
        <f>IF('Per creator'!$A19="",0,1)</f>
        <v>0</v>
      </c>
      <c r="E19">
        <f>IF(OR('Per creator'!$T19="",'Per creator'!$T19="✓"),0,1)</f>
        <v>0</v>
      </c>
      <c r="H19">
        <v>12</v>
      </c>
      <c r="I19" t="str">
        <f>IFERROR(INDEX('Per creator'!$A$8:$A$507,MATCH(H19,$A$8:$A$507,0)),"")</f>
        <v/>
      </c>
      <c r="J19" t="str">
        <f>IF(I19="","",SUMIF(P_Creator,I19,P_Cost))</f>
        <v/>
      </c>
      <c r="K19" t="str">
        <f>IF(I19="","",SUMIF(P_Creator,I19,P_Result))</f>
        <v/>
      </c>
      <c r="L19" t="str">
        <f>IF(I19="","",IF(AND(N(J19)&gt;0,N(K19)&gt;0),J19/K19+H19/10000000,1000000000+H19))</f>
        <v/>
      </c>
      <c r="M19" t="str">
        <f>IFERROR(MATCH(SMALL($L$8:$L$157,H19),$L$8:$L$157,0),"")</f>
        <v/>
      </c>
    </row>
    <row r="20" spans="1:16">
      <c r="A20" t="str">
        <f>IF('Per creator'!$A20="","",IF(COUNTIF('Per creator'!$A$8:$A20,'Per creator'!$A20)=1,MAX($A$7:$A19)+1,""))</f>
        <v/>
      </c>
      <c r="B20" t="str">
        <f>IF(OR('Per creator'!$A20="",'Per creator'!$D20=""),"",IF(COUNTIFS('Per creator'!$D$8:$D20,'Per creator'!$D20,$D$8:$D20,1)=1,MAX($B$7:$B19)+1,""))</f>
        <v/>
      </c>
      <c r="C20" t="str">
        <f>IF('Per creator'!$A20="","",ROW())</f>
        <v/>
      </c>
      <c r="D20">
        <f>IF('Per creator'!$A20="",0,1)</f>
        <v>0</v>
      </c>
      <c r="E20">
        <f>IF(OR('Per creator'!$T20="",'Per creator'!$T20="✓"),0,1)</f>
        <v>0</v>
      </c>
      <c r="H20">
        <v>13</v>
      </c>
      <c r="I20" t="str">
        <f>IFERROR(INDEX('Per creator'!$A$8:$A$507,MATCH(H20,$A$8:$A$507,0)),"")</f>
        <v/>
      </c>
      <c r="J20" t="str">
        <f>IF(I20="","",SUMIF(P_Creator,I20,P_Cost))</f>
        <v/>
      </c>
      <c r="K20" t="str">
        <f>IF(I20="","",SUMIF(P_Creator,I20,P_Result))</f>
        <v/>
      </c>
      <c r="L20" t="str">
        <f>IF(I20="","",IF(AND(N(J20)&gt;0,N(K20)&gt;0),J20/K20+H20/10000000,1000000000+H20))</f>
        <v/>
      </c>
      <c r="M20" t="str">
        <f>IFERROR(MATCH(SMALL($L$8:$L$157,H20),$L$8:$L$157,0),"")</f>
        <v/>
      </c>
    </row>
    <row r="21" spans="1:16">
      <c r="A21" t="str">
        <f>IF('Per creator'!$A21="","",IF(COUNTIF('Per creator'!$A$8:$A21,'Per creator'!$A21)=1,MAX($A$7:$A20)+1,""))</f>
        <v/>
      </c>
      <c r="B21" t="str">
        <f>IF(OR('Per creator'!$A21="",'Per creator'!$D21=""),"",IF(COUNTIFS('Per creator'!$D$8:$D21,'Per creator'!$D21,$D$8:$D21,1)=1,MAX($B$7:$B20)+1,""))</f>
        <v/>
      </c>
      <c r="C21" t="str">
        <f>IF('Per creator'!$A21="","",ROW())</f>
        <v/>
      </c>
      <c r="D21">
        <f>IF('Per creator'!$A21="",0,1)</f>
        <v>0</v>
      </c>
      <c r="E21">
        <f>IF(OR('Per creator'!$T21="",'Per creator'!$T21="✓"),0,1)</f>
        <v>0</v>
      </c>
      <c r="H21">
        <v>14</v>
      </c>
      <c r="I21" t="str">
        <f>IFERROR(INDEX('Per creator'!$A$8:$A$507,MATCH(H21,$A$8:$A$507,0)),"")</f>
        <v/>
      </c>
      <c r="J21" t="str">
        <f>IF(I21="","",SUMIF(P_Creator,I21,P_Cost))</f>
        <v/>
      </c>
      <c r="K21" t="str">
        <f>IF(I21="","",SUMIF(P_Creator,I21,P_Result))</f>
        <v/>
      </c>
      <c r="L21" t="str">
        <f>IF(I21="","",IF(AND(N(J21)&gt;0,N(K21)&gt;0),J21/K21+H21/10000000,1000000000+H21))</f>
        <v/>
      </c>
      <c r="M21" t="str">
        <f>IFERROR(MATCH(SMALL($L$8:$L$157,H21),$L$8:$L$157,0),"")</f>
        <v/>
      </c>
    </row>
    <row r="22" spans="1:16">
      <c r="A22" t="str">
        <f>IF('Per creator'!$A22="","",IF(COUNTIF('Per creator'!$A$8:$A22,'Per creator'!$A22)=1,MAX($A$7:$A21)+1,""))</f>
        <v/>
      </c>
      <c r="B22" t="str">
        <f>IF(OR('Per creator'!$A22="",'Per creator'!$D22=""),"",IF(COUNTIFS('Per creator'!$D$8:$D22,'Per creator'!$D22,$D$8:$D22,1)=1,MAX($B$7:$B21)+1,""))</f>
        <v/>
      </c>
      <c r="C22" t="str">
        <f>IF('Per creator'!$A22="","",ROW())</f>
        <v/>
      </c>
      <c r="D22">
        <f>IF('Per creator'!$A22="",0,1)</f>
        <v>0</v>
      </c>
      <c r="E22">
        <f>IF(OR('Per creator'!$T22="",'Per creator'!$T22="✓"),0,1)</f>
        <v>0</v>
      </c>
      <c r="H22">
        <v>15</v>
      </c>
      <c r="I22" t="str">
        <f>IFERROR(INDEX('Per creator'!$A$8:$A$507,MATCH(H22,$A$8:$A$507,0)),"")</f>
        <v/>
      </c>
      <c r="J22" t="str">
        <f>IF(I22="","",SUMIF(P_Creator,I22,P_Cost))</f>
        <v/>
      </c>
      <c r="K22" t="str">
        <f>IF(I22="","",SUMIF(P_Creator,I22,P_Result))</f>
        <v/>
      </c>
      <c r="L22" t="str">
        <f>IF(I22="","",IF(AND(N(J22)&gt;0,N(K22)&gt;0),J22/K22+H22/10000000,1000000000+H22))</f>
        <v/>
      </c>
      <c r="M22" t="str">
        <f>IFERROR(MATCH(SMALL($L$8:$L$157,H22),$L$8:$L$157,0),"")</f>
        <v/>
      </c>
    </row>
    <row r="23" spans="1:16">
      <c r="A23" t="str">
        <f>IF('Per creator'!$A23="","",IF(COUNTIF('Per creator'!$A$8:$A23,'Per creator'!$A23)=1,MAX($A$7:$A22)+1,""))</f>
        <v/>
      </c>
      <c r="B23" t="str">
        <f>IF(OR('Per creator'!$A23="",'Per creator'!$D23=""),"",IF(COUNTIFS('Per creator'!$D$8:$D23,'Per creator'!$D23,$D$8:$D23,1)=1,MAX($B$7:$B22)+1,""))</f>
        <v/>
      </c>
      <c r="C23" t="str">
        <f>IF('Per creator'!$A23="","",ROW())</f>
        <v/>
      </c>
      <c r="D23">
        <f>IF('Per creator'!$A23="",0,1)</f>
        <v>0</v>
      </c>
      <c r="E23">
        <f>IF(OR('Per creator'!$T23="",'Per creator'!$T23="✓"),0,1)</f>
        <v>0</v>
      </c>
      <c r="H23">
        <v>16</v>
      </c>
      <c r="I23" t="str">
        <f>IFERROR(INDEX('Per creator'!$A$8:$A$507,MATCH(H23,$A$8:$A$507,0)),"")</f>
        <v/>
      </c>
      <c r="J23" t="str">
        <f>IF(I23="","",SUMIF(P_Creator,I23,P_Cost))</f>
        <v/>
      </c>
      <c r="K23" t="str">
        <f>IF(I23="","",SUMIF(P_Creator,I23,P_Result))</f>
        <v/>
      </c>
      <c r="L23" t="str">
        <f>IF(I23="","",IF(AND(N(J23)&gt;0,N(K23)&gt;0),J23/K23+H23/10000000,1000000000+H23))</f>
        <v/>
      </c>
      <c r="M23" t="str">
        <f>IFERROR(MATCH(SMALL($L$8:$L$157,H23),$L$8:$L$157,0),"")</f>
        <v/>
      </c>
    </row>
    <row r="24" spans="1:16">
      <c r="A24" t="str">
        <f>IF('Per creator'!$A24="","",IF(COUNTIF('Per creator'!$A$8:$A24,'Per creator'!$A24)=1,MAX($A$7:$A23)+1,""))</f>
        <v/>
      </c>
      <c r="B24" t="str">
        <f>IF(OR('Per creator'!$A24="",'Per creator'!$D24=""),"",IF(COUNTIFS('Per creator'!$D$8:$D24,'Per creator'!$D24,$D$8:$D24,1)=1,MAX($B$7:$B23)+1,""))</f>
        <v/>
      </c>
      <c r="C24" t="str">
        <f>IF('Per creator'!$A24="","",ROW())</f>
        <v/>
      </c>
      <c r="D24">
        <f>IF('Per creator'!$A24="",0,1)</f>
        <v>0</v>
      </c>
      <c r="E24">
        <f>IF(OR('Per creator'!$T24="",'Per creator'!$T24="✓"),0,1)</f>
        <v>0</v>
      </c>
      <c r="H24">
        <v>17</v>
      </c>
      <c r="I24" t="str">
        <f>IFERROR(INDEX('Per creator'!$A$8:$A$507,MATCH(H24,$A$8:$A$507,0)),"")</f>
        <v/>
      </c>
      <c r="J24" t="str">
        <f>IF(I24="","",SUMIF(P_Creator,I24,P_Cost))</f>
        <v/>
      </c>
      <c r="K24" t="str">
        <f>IF(I24="","",SUMIF(P_Creator,I24,P_Result))</f>
        <v/>
      </c>
      <c r="L24" t="str">
        <f>IF(I24="","",IF(AND(N(J24)&gt;0,N(K24)&gt;0),J24/K24+H24/10000000,1000000000+H24))</f>
        <v/>
      </c>
      <c r="M24" t="str">
        <f>IFERROR(MATCH(SMALL($L$8:$L$157,H24),$L$8:$L$157,0),"")</f>
        <v/>
      </c>
    </row>
    <row r="25" spans="1:16">
      <c r="A25" t="str">
        <f>IF('Per creator'!$A25="","",IF(COUNTIF('Per creator'!$A$8:$A25,'Per creator'!$A25)=1,MAX($A$7:$A24)+1,""))</f>
        <v/>
      </c>
      <c r="B25" t="str">
        <f>IF(OR('Per creator'!$A25="",'Per creator'!$D25=""),"",IF(COUNTIFS('Per creator'!$D$8:$D25,'Per creator'!$D25,$D$8:$D25,1)=1,MAX($B$7:$B24)+1,""))</f>
        <v/>
      </c>
      <c r="C25" t="str">
        <f>IF('Per creator'!$A25="","",ROW())</f>
        <v/>
      </c>
      <c r="D25">
        <f>IF('Per creator'!$A25="",0,1)</f>
        <v>0</v>
      </c>
      <c r="E25">
        <f>IF(OR('Per creator'!$T25="",'Per creator'!$T25="✓"),0,1)</f>
        <v>0</v>
      </c>
      <c r="H25">
        <v>18</v>
      </c>
      <c r="I25" t="str">
        <f>IFERROR(INDEX('Per creator'!$A$8:$A$507,MATCH(H25,$A$8:$A$507,0)),"")</f>
        <v/>
      </c>
      <c r="J25" t="str">
        <f>IF(I25="","",SUMIF(P_Creator,I25,P_Cost))</f>
        <v/>
      </c>
      <c r="K25" t="str">
        <f>IF(I25="","",SUMIF(P_Creator,I25,P_Result))</f>
        <v/>
      </c>
      <c r="L25" t="str">
        <f>IF(I25="","",IF(AND(N(J25)&gt;0,N(K25)&gt;0),J25/K25+H25/10000000,1000000000+H25))</f>
        <v/>
      </c>
      <c r="M25" t="str">
        <f>IFERROR(MATCH(SMALL($L$8:$L$157,H25),$L$8:$L$157,0),"")</f>
        <v/>
      </c>
    </row>
    <row r="26" spans="1:16">
      <c r="A26" t="str">
        <f>IF('Per creator'!$A26="","",IF(COUNTIF('Per creator'!$A$8:$A26,'Per creator'!$A26)=1,MAX($A$7:$A25)+1,""))</f>
        <v/>
      </c>
      <c r="B26" t="str">
        <f>IF(OR('Per creator'!$A26="",'Per creator'!$D26=""),"",IF(COUNTIFS('Per creator'!$D$8:$D26,'Per creator'!$D26,$D$8:$D26,1)=1,MAX($B$7:$B25)+1,""))</f>
        <v/>
      </c>
      <c r="C26" t="str">
        <f>IF('Per creator'!$A26="","",ROW())</f>
        <v/>
      </c>
      <c r="D26">
        <f>IF('Per creator'!$A26="",0,1)</f>
        <v>0</v>
      </c>
      <c r="E26">
        <f>IF(OR('Per creator'!$T26="",'Per creator'!$T26="✓"),0,1)</f>
        <v>0</v>
      </c>
      <c r="H26">
        <v>19</v>
      </c>
      <c r="I26" t="str">
        <f>IFERROR(INDEX('Per creator'!$A$8:$A$507,MATCH(H26,$A$8:$A$507,0)),"")</f>
        <v/>
      </c>
      <c r="J26" t="str">
        <f>IF(I26="","",SUMIF(P_Creator,I26,P_Cost))</f>
        <v/>
      </c>
      <c r="K26" t="str">
        <f>IF(I26="","",SUMIF(P_Creator,I26,P_Result))</f>
        <v/>
      </c>
      <c r="L26" t="str">
        <f>IF(I26="","",IF(AND(N(J26)&gt;0,N(K26)&gt;0),J26/K26+H26/10000000,1000000000+H26))</f>
        <v/>
      </c>
      <c r="M26" t="str">
        <f>IFERROR(MATCH(SMALL($L$8:$L$157,H26),$L$8:$L$157,0),"")</f>
        <v/>
      </c>
    </row>
    <row r="27" spans="1:16">
      <c r="A27" t="str">
        <f>IF('Per creator'!$A27="","",IF(COUNTIF('Per creator'!$A$8:$A27,'Per creator'!$A27)=1,MAX($A$7:$A26)+1,""))</f>
        <v/>
      </c>
      <c r="B27" t="str">
        <f>IF(OR('Per creator'!$A27="",'Per creator'!$D27=""),"",IF(COUNTIFS('Per creator'!$D$8:$D27,'Per creator'!$D27,$D$8:$D27,1)=1,MAX($B$7:$B26)+1,""))</f>
        <v/>
      </c>
      <c r="C27" t="str">
        <f>IF('Per creator'!$A27="","",ROW())</f>
        <v/>
      </c>
      <c r="D27">
        <f>IF('Per creator'!$A27="",0,1)</f>
        <v>0</v>
      </c>
      <c r="E27">
        <f>IF(OR('Per creator'!$T27="",'Per creator'!$T27="✓"),0,1)</f>
        <v>0</v>
      </c>
      <c r="H27">
        <v>20</v>
      </c>
      <c r="I27" t="str">
        <f>IFERROR(INDEX('Per creator'!$A$8:$A$507,MATCH(H27,$A$8:$A$507,0)),"")</f>
        <v/>
      </c>
      <c r="J27" t="str">
        <f>IF(I27="","",SUMIF(P_Creator,I27,P_Cost))</f>
        <v/>
      </c>
      <c r="K27" t="str">
        <f>IF(I27="","",SUMIF(P_Creator,I27,P_Result))</f>
        <v/>
      </c>
      <c r="L27" t="str">
        <f>IF(I27="","",IF(AND(N(J27)&gt;0,N(K27)&gt;0),J27/K27+H27/10000000,1000000000+H27))</f>
        <v/>
      </c>
      <c r="M27" t="str">
        <f>IFERROR(MATCH(SMALL($L$8:$L$157,H27),$L$8:$L$157,0),"")</f>
        <v/>
      </c>
    </row>
    <row r="28" spans="1:16">
      <c r="A28" t="str">
        <f>IF('Per creator'!$A28="","",IF(COUNTIF('Per creator'!$A$8:$A28,'Per creator'!$A28)=1,MAX($A$7:$A27)+1,""))</f>
        <v/>
      </c>
      <c r="B28" t="str">
        <f>IF(OR('Per creator'!$A28="",'Per creator'!$D28=""),"",IF(COUNTIFS('Per creator'!$D$8:$D28,'Per creator'!$D28,$D$8:$D28,1)=1,MAX($B$7:$B27)+1,""))</f>
        <v/>
      </c>
      <c r="C28" t="str">
        <f>IF('Per creator'!$A28="","",ROW())</f>
        <v/>
      </c>
      <c r="D28">
        <f>IF('Per creator'!$A28="",0,1)</f>
        <v>0</v>
      </c>
      <c r="E28">
        <f>IF(OR('Per creator'!$T28="",'Per creator'!$T28="✓"),0,1)</f>
        <v>0</v>
      </c>
      <c r="H28">
        <v>21</v>
      </c>
      <c r="I28" t="str">
        <f>IFERROR(INDEX('Per creator'!$A$8:$A$507,MATCH(H28,$A$8:$A$507,0)),"")</f>
        <v/>
      </c>
      <c r="J28" t="str">
        <f>IF(I28="","",SUMIF(P_Creator,I28,P_Cost))</f>
        <v/>
      </c>
      <c r="K28" t="str">
        <f>IF(I28="","",SUMIF(P_Creator,I28,P_Result))</f>
        <v/>
      </c>
      <c r="L28" t="str">
        <f>IF(I28="","",IF(AND(N(J28)&gt;0,N(K28)&gt;0),J28/K28+H28/10000000,1000000000+H28))</f>
        <v/>
      </c>
      <c r="M28" t="str">
        <f>IFERROR(MATCH(SMALL($L$8:$L$157,H28),$L$8:$L$157,0),"")</f>
        <v/>
      </c>
    </row>
    <row r="29" spans="1:16">
      <c r="A29" t="str">
        <f>IF('Per creator'!$A29="","",IF(COUNTIF('Per creator'!$A$8:$A29,'Per creator'!$A29)=1,MAX($A$7:$A28)+1,""))</f>
        <v/>
      </c>
      <c r="B29" t="str">
        <f>IF(OR('Per creator'!$A29="",'Per creator'!$D29=""),"",IF(COUNTIFS('Per creator'!$D$8:$D29,'Per creator'!$D29,$D$8:$D29,1)=1,MAX($B$7:$B28)+1,""))</f>
        <v/>
      </c>
      <c r="C29" t="str">
        <f>IF('Per creator'!$A29="","",ROW())</f>
        <v/>
      </c>
      <c r="D29">
        <f>IF('Per creator'!$A29="",0,1)</f>
        <v>0</v>
      </c>
      <c r="E29">
        <f>IF(OR('Per creator'!$T29="",'Per creator'!$T29="✓"),0,1)</f>
        <v>0</v>
      </c>
      <c r="H29">
        <v>22</v>
      </c>
      <c r="I29" t="str">
        <f>IFERROR(INDEX('Per creator'!$A$8:$A$507,MATCH(H29,$A$8:$A$507,0)),"")</f>
        <v/>
      </c>
      <c r="J29" t="str">
        <f>IF(I29="","",SUMIF(P_Creator,I29,P_Cost))</f>
        <v/>
      </c>
      <c r="K29" t="str">
        <f>IF(I29="","",SUMIF(P_Creator,I29,P_Result))</f>
        <v/>
      </c>
      <c r="L29" t="str">
        <f>IF(I29="","",IF(AND(N(J29)&gt;0,N(K29)&gt;0),J29/K29+H29/10000000,1000000000+H29))</f>
        <v/>
      </c>
      <c r="M29" t="str">
        <f>IFERROR(MATCH(SMALL($L$8:$L$157,H29),$L$8:$L$157,0),"")</f>
        <v/>
      </c>
    </row>
    <row r="30" spans="1:16">
      <c r="A30" t="str">
        <f>IF('Per creator'!$A30="","",IF(COUNTIF('Per creator'!$A$8:$A30,'Per creator'!$A30)=1,MAX($A$7:$A29)+1,""))</f>
        <v/>
      </c>
      <c r="B30" t="str">
        <f>IF(OR('Per creator'!$A30="",'Per creator'!$D30=""),"",IF(COUNTIFS('Per creator'!$D$8:$D30,'Per creator'!$D30,$D$8:$D30,1)=1,MAX($B$7:$B29)+1,""))</f>
        <v/>
      </c>
      <c r="C30" t="str">
        <f>IF('Per creator'!$A30="","",ROW())</f>
        <v/>
      </c>
      <c r="D30">
        <f>IF('Per creator'!$A30="",0,1)</f>
        <v>0</v>
      </c>
      <c r="E30">
        <f>IF(OR('Per creator'!$T30="",'Per creator'!$T30="✓"),0,1)</f>
        <v>0</v>
      </c>
      <c r="H30">
        <v>23</v>
      </c>
      <c r="I30" t="str">
        <f>IFERROR(INDEX('Per creator'!$A$8:$A$507,MATCH(H30,$A$8:$A$507,0)),"")</f>
        <v/>
      </c>
      <c r="J30" t="str">
        <f>IF(I30="","",SUMIF(P_Creator,I30,P_Cost))</f>
        <v/>
      </c>
      <c r="K30" t="str">
        <f>IF(I30="","",SUMIF(P_Creator,I30,P_Result))</f>
        <v/>
      </c>
      <c r="L30" t="str">
        <f>IF(I30="","",IF(AND(N(J30)&gt;0,N(K30)&gt;0),J30/K30+H30/10000000,1000000000+H30))</f>
        <v/>
      </c>
      <c r="M30" t="str">
        <f>IFERROR(MATCH(SMALL($L$8:$L$157,H30),$L$8:$L$157,0),"")</f>
        <v/>
      </c>
    </row>
    <row r="31" spans="1:16">
      <c r="A31" t="str">
        <f>IF('Per creator'!$A31="","",IF(COUNTIF('Per creator'!$A$8:$A31,'Per creator'!$A31)=1,MAX($A$7:$A30)+1,""))</f>
        <v/>
      </c>
      <c r="B31" t="str">
        <f>IF(OR('Per creator'!$A31="",'Per creator'!$D31=""),"",IF(COUNTIFS('Per creator'!$D$8:$D31,'Per creator'!$D31,$D$8:$D31,1)=1,MAX($B$7:$B30)+1,""))</f>
        <v/>
      </c>
      <c r="C31" t="str">
        <f>IF('Per creator'!$A31="","",ROW())</f>
        <v/>
      </c>
      <c r="D31">
        <f>IF('Per creator'!$A31="",0,1)</f>
        <v>0</v>
      </c>
      <c r="E31">
        <f>IF(OR('Per creator'!$T31="",'Per creator'!$T31="✓"),0,1)</f>
        <v>0</v>
      </c>
      <c r="H31">
        <v>24</v>
      </c>
      <c r="I31" t="str">
        <f>IFERROR(INDEX('Per creator'!$A$8:$A$507,MATCH(H31,$A$8:$A$507,0)),"")</f>
        <v/>
      </c>
      <c r="J31" t="str">
        <f>IF(I31="","",SUMIF(P_Creator,I31,P_Cost))</f>
        <v/>
      </c>
      <c r="K31" t="str">
        <f>IF(I31="","",SUMIF(P_Creator,I31,P_Result))</f>
        <v/>
      </c>
      <c r="L31" t="str">
        <f>IF(I31="","",IF(AND(N(J31)&gt;0,N(K31)&gt;0),J31/K31+H31/10000000,1000000000+H31))</f>
        <v/>
      </c>
      <c r="M31" t="str">
        <f>IFERROR(MATCH(SMALL($L$8:$L$157,H31),$L$8:$L$157,0),"")</f>
        <v/>
      </c>
    </row>
    <row r="32" spans="1:16">
      <c r="A32" t="str">
        <f>IF('Per creator'!$A32="","",IF(COUNTIF('Per creator'!$A$8:$A32,'Per creator'!$A32)=1,MAX($A$7:$A31)+1,""))</f>
        <v/>
      </c>
      <c r="B32" t="str">
        <f>IF(OR('Per creator'!$A32="",'Per creator'!$D32=""),"",IF(COUNTIFS('Per creator'!$D$8:$D32,'Per creator'!$D32,$D$8:$D32,1)=1,MAX($B$7:$B31)+1,""))</f>
        <v/>
      </c>
      <c r="C32" t="str">
        <f>IF('Per creator'!$A32="","",ROW())</f>
        <v/>
      </c>
      <c r="D32">
        <f>IF('Per creator'!$A32="",0,1)</f>
        <v>0</v>
      </c>
      <c r="E32">
        <f>IF(OR('Per creator'!$T32="",'Per creator'!$T32="✓"),0,1)</f>
        <v>0</v>
      </c>
      <c r="H32">
        <v>25</v>
      </c>
      <c r="I32" t="str">
        <f>IFERROR(INDEX('Per creator'!$A$8:$A$507,MATCH(H32,$A$8:$A$507,0)),"")</f>
        <v/>
      </c>
      <c r="J32" t="str">
        <f>IF(I32="","",SUMIF(P_Creator,I32,P_Cost))</f>
        <v/>
      </c>
      <c r="K32" t="str">
        <f>IF(I32="","",SUMIF(P_Creator,I32,P_Result))</f>
        <v/>
      </c>
      <c r="L32" t="str">
        <f>IF(I32="","",IF(AND(N(J32)&gt;0,N(K32)&gt;0),J32/K32+H32/10000000,1000000000+H32))</f>
        <v/>
      </c>
      <c r="M32" t="str">
        <f>IFERROR(MATCH(SMALL($L$8:$L$157,H32),$L$8:$L$157,0),"")</f>
        <v/>
      </c>
    </row>
    <row r="33" spans="1:13">
      <c r="A33" t="str">
        <f>IF('Per creator'!$A33="","",IF(COUNTIF('Per creator'!$A$8:$A33,'Per creator'!$A33)=1,MAX($A$7:$A32)+1,""))</f>
        <v/>
      </c>
      <c r="B33" t="str">
        <f>IF(OR('Per creator'!$A33="",'Per creator'!$D33=""),"",IF(COUNTIFS('Per creator'!$D$8:$D33,'Per creator'!$D33,$D$8:$D33,1)=1,MAX($B$7:$B32)+1,""))</f>
        <v/>
      </c>
      <c r="C33" t="str">
        <f>IF('Per creator'!$A33="","",ROW())</f>
        <v/>
      </c>
      <c r="D33">
        <f>IF('Per creator'!$A33="",0,1)</f>
        <v>0</v>
      </c>
      <c r="E33">
        <f>IF(OR('Per creator'!$T33="",'Per creator'!$T33="✓"),0,1)</f>
        <v>0</v>
      </c>
      <c r="H33">
        <v>26</v>
      </c>
      <c r="I33" t="str">
        <f>IFERROR(INDEX('Per creator'!$A$8:$A$507,MATCH(H33,$A$8:$A$507,0)),"")</f>
        <v/>
      </c>
      <c r="J33" t="str">
        <f>IF(I33="","",SUMIF(P_Creator,I33,P_Cost))</f>
        <v/>
      </c>
      <c r="K33" t="str">
        <f>IF(I33="","",SUMIF(P_Creator,I33,P_Result))</f>
        <v/>
      </c>
      <c r="L33" t="str">
        <f>IF(I33="","",IF(AND(N(J33)&gt;0,N(K33)&gt;0),J33/K33+H33/10000000,1000000000+H33))</f>
        <v/>
      </c>
      <c r="M33" t="str">
        <f>IFERROR(MATCH(SMALL($L$8:$L$157,H33),$L$8:$L$157,0),"")</f>
        <v/>
      </c>
    </row>
    <row r="34" spans="1:13">
      <c r="A34" t="str">
        <f>IF('Per creator'!$A34="","",IF(COUNTIF('Per creator'!$A$8:$A34,'Per creator'!$A34)=1,MAX($A$7:$A33)+1,""))</f>
        <v/>
      </c>
      <c r="B34" t="str">
        <f>IF(OR('Per creator'!$A34="",'Per creator'!$D34=""),"",IF(COUNTIFS('Per creator'!$D$8:$D34,'Per creator'!$D34,$D$8:$D34,1)=1,MAX($B$7:$B33)+1,""))</f>
        <v/>
      </c>
      <c r="C34" t="str">
        <f>IF('Per creator'!$A34="","",ROW())</f>
        <v/>
      </c>
      <c r="D34">
        <f>IF('Per creator'!$A34="",0,1)</f>
        <v>0</v>
      </c>
      <c r="E34">
        <f>IF(OR('Per creator'!$T34="",'Per creator'!$T34="✓"),0,1)</f>
        <v>0</v>
      </c>
      <c r="H34">
        <v>27</v>
      </c>
      <c r="I34" t="str">
        <f>IFERROR(INDEX('Per creator'!$A$8:$A$507,MATCH(H34,$A$8:$A$507,0)),"")</f>
        <v/>
      </c>
      <c r="J34" t="str">
        <f>IF(I34="","",SUMIF(P_Creator,I34,P_Cost))</f>
        <v/>
      </c>
      <c r="K34" t="str">
        <f>IF(I34="","",SUMIF(P_Creator,I34,P_Result))</f>
        <v/>
      </c>
      <c r="L34" t="str">
        <f>IF(I34="","",IF(AND(N(J34)&gt;0,N(K34)&gt;0),J34/K34+H34/10000000,1000000000+H34))</f>
        <v/>
      </c>
      <c r="M34" t="str">
        <f>IFERROR(MATCH(SMALL($L$8:$L$157,H34),$L$8:$L$157,0),"")</f>
        <v/>
      </c>
    </row>
    <row r="35" spans="1:13">
      <c r="A35" t="str">
        <f>IF('Per creator'!$A35="","",IF(COUNTIF('Per creator'!$A$8:$A35,'Per creator'!$A35)=1,MAX($A$7:$A34)+1,""))</f>
        <v/>
      </c>
      <c r="B35" t="str">
        <f>IF(OR('Per creator'!$A35="",'Per creator'!$D35=""),"",IF(COUNTIFS('Per creator'!$D$8:$D35,'Per creator'!$D35,$D$8:$D35,1)=1,MAX($B$7:$B34)+1,""))</f>
        <v/>
      </c>
      <c r="C35" t="str">
        <f>IF('Per creator'!$A35="","",ROW())</f>
        <v/>
      </c>
      <c r="D35">
        <f>IF('Per creator'!$A35="",0,1)</f>
        <v>0</v>
      </c>
      <c r="E35">
        <f>IF(OR('Per creator'!$T35="",'Per creator'!$T35="✓"),0,1)</f>
        <v>0</v>
      </c>
      <c r="H35">
        <v>28</v>
      </c>
      <c r="I35" t="str">
        <f>IFERROR(INDEX('Per creator'!$A$8:$A$507,MATCH(H35,$A$8:$A$507,0)),"")</f>
        <v/>
      </c>
      <c r="J35" t="str">
        <f>IF(I35="","",SUMIF(P_Creator,I35,P_Cost))</f>
        <v/>
      </c>
      <c r="K35" t="str">
        <f>IF(I35="","",SUMIF(P_Creator,I35,P_Result))</f>
        <v/>
      </c>
      <c r="L35" t="str">
        <f>IF(I35="","",IF(AND(N(J35)&gt;0,N(K35)&gt;0),J35/K35+H35/10000000,1000000000+H35))</f>
        <v/>
      </c>
      <c r="M35" t="str">
        <f>IFERROR(MATCH(SMALL($L$8:$L$157,H35),$L$8:$L$157,0),"")</f>
        <v/>
      </c>
    </row>
    <row r="36" spans="1:13">
      <c r="A36" t="str">
        <f>IF('Per creator'!$A36="","",IF(COUNTIF('Per creator'!$A$8:$A36,'Per creator'!$A36)=1,MAX($A$7:$A35)+1,""))</f>
        <v/>
      </c>
      <c r="B36" t="str">
        <f>IF(OR('Per creator'!$A36="",'Per creator'!$D36=""),"",IF(COUNTIFS('Per creator'!$D$8:$D36,'Per creator'!$D36,$D$8:$D36,1)=1,MAX($B$7:$B35)+1,""))</f>
        <v/>
      </c>
      <c r="C36" t="str">
        <f>IF('Per creator'!$A36="","",ROW())</f>
        <v/>
      </c>
      <c r="D36">
        <f>IF('Per creator'!$A36="",0,1)</f>
        <v>0</v>
      </c>
      <c r="E36">
        <f>IF(OR('Per creator'!$T36="",'Per creator'!$T36="✓"),0,1)</f>
        <v>0</v>
      </c>
      <c r="H36">
        <v>29</v>
      </c>
      <c r="I36" t="str">
        <f>IFERROR(INDEX('Per creator'!$A$8:$A$507,MATCH(H36,$A$8:$A$507,0)),"")</f>
        <v/>
      </c>
      <c r="J36" t="str">
        <f>IF(I36="","",SUMIF(P_Creator,I36,P_Cost))</f>
        <v/>
      </c>
      <c r="K36" t="str">
        <f>IF(I36="","",SUMIF(P_Creator,I36,P_Result))</f>
        <v/>
      </c>
      <c r="L36" t="str">
        <f>IF(I36="","",IF(AND(N(J36)&gt;0,N(K36)&gt;0),J36/K36+H36/10000000,1000000000+H36))</f>
        <v/>
      </c>
      <c r="M36" t="str">
        <f>IFERROR(MATCH(SMALL($L$8:$L$157,H36),$L$8:$L$157,0),"")</f>
        <v/>
      </c>
    </row>
    <row r="37" spans="1:13">
      <c r="A37" t="str">
        <f>IF('Per creator'!$A37="","",IF(COUNTIF('Per creator'!$A$8:$A37,'Per creator'!$A37)=1,MAX($A$7:$A36)+1,""))</f>
        <v/>
      </c>
      <c r="B37" t="str">
        <f>IF(OR('Per creator'!$A37="",'Per creator'!$D37=""),"",IF(COUNTIFS('Per creator'!$D$8:$D37,'Per creator'!$D37,$D$8:$D37,1)=1,MAX($B$7:$B36)+1,""))</f>
        <v/>
      </c>
      <c r="C37" t="str">
        <f>IF('Per creator'!$A37="","",ROW())</f>
        <v/>
      </c>
      <c r="D37">
        <f>IF('Per creator'!$A37="",0,1)</f>
        <v>0</v>
      </c>
      <c r="E37">
        <f>IF(OR('Per creator'!$T37="",'Per creator'!$T37="✓"),0,1)</f>
        <v>0</v>
      </c>
      <c r="H37">
        <v>30</v>
      </c>
      <c r="I37" t="str">
        <f>IFERROR(INDEX('Per creator'!$A$8:$A$507,MATCH(H37,$A$8:$A$507,0)),"")</f>
        <v/>
      </c>
      <c r="J37" t="str">
        <f>IF(I37="","",SUMIF(P_Creator,I37,P_Cost))</f>
        <v/>
      </c>
      <c r="K37" t="str">
        <f>IF(I37="","",SUMIF(P_Creator,I37,P_Result))</f>
        <v/>
      </c>
      <c r="L37" t="str">
        <f>IF(I37="","",IF(AND(N(J37)&gt;0,N(K37)&gt;0),J37/K37+H37/10000000,1000000000+H37))</f>
        <v/>
      </c>
      <c r="M37" t="str">
        <f>IFERROR(MATCH(SMALL($L$8:$L$157,H37),$L$8:$L$157,0),"")</f>
        <v/>
      </c>
    </row>
    <row r="38" spans="1:13">
      <c r="A38" t="str">
        <f>IF('Per creator'!$A38="","",IF(COUNTIF('Per creator'!$A$8:$A38,'Per creator'!$A38)=1,MAX($A$7:$A37)+1,""))</f>
        <v/>
      </c>
      <c r="B38" t="str">
        <f>IF(OR('Per creator'!$A38="",'Per creator'!$D38=""),"",IF(COUNTIFS('Per creator'!$D$8:$D38,'Per creator'!$D38,$D$8:$D38,1)=1,MAX($B$7:$B37)+1,""))</f>
        <v/>
      </c>
      <c r="C38" t="str">
        <f>IF('Per creator'!$A38="","",ROW())</f>
        <v/>
      </c>
      <c r="D38">
        <f>IF('Per creator'!$A38="",0,1)</f>
        <v>0</v>
      </c>
      <c r="E38">
        <f>IF(OR('Per creator'!$T38="",'Per creator'!$T38="✓"),0,1)</f>
        <v>0</v>
      </c>
      <c r="H38">
        <v>31</v>
      </c>
      <c r="I38" t="str">
        <f>IFERROR(INDEX('Per creator'!$A$8:$A$507,MATCH(H38,$A$8:$A$507,0)),"")</f>
        <v/>
      </c>
      <c r="J38" t="str">
        <f>IF(I38="","",SUMIF(P_Creator,I38,P_Cost))</f>
        <v/>
      </c>
      <c r="K38" t="str">
        <f>IF(I38="","",SUMIF(P_Creator,I38,P_Result))</f>
        <v/>
      </c>
      <c r="L38" t="str">
        <f>IF(I38="","",IF(AND(N(J38)&gt;0,N(K38)&gt;0),J38/K38+H38/10000000,1000000000+H38))</f>
        <v/>
      </c>
      <c r="M38" t="str">
        <f>IFERROR(MATCH(SMALL($L$8:$L$157,H38),$L$8:$L$157,0),"")</f>
        <v/>
      </c>
    </row>
    <row r="39" spans="1:13">
      <c r="A39" t="str">
        <f>IF('Per creator'!$A39="","",IF(COUNTIF('Per creator'!$A$8:$A39,'Per creator'!$A39)=1,MAX($A$7:$A38)+1,""))</f>
        <v/>
      </c>
      <c r="B39" t="str">
        <f>IF(OR('Per creator'!$A39="",'Per creator'!$D39=""),"",IF(COUNTIFS('Per creator'!$D$8:$D39,'Per creator'!$D39,$D$8:$D39,1)=1,MAX($B$7:$B38)+1,""))</f>
        <v/>
      </c>
      <c r="C39" t="str">
        <f>IF('Per creator'!$A39="","",ROW())</f>
        <v/>
      </c>
      <c r="D39">
        <f>IF('Per creator'!$A39="",0,1)</f>
        <v>0</v>
      </c>
      <c r="E39">
        <f>IF(OR('Per creator'!$T39="",'Per creator'!$T39="✓"),0,1)</f>
        <v>0</v>
      </c>
      <c r="H39">
        <v>32</v>
      </c>
      <c r="I39" t="str">
        <f>IFERROR(INDEX('Per creator'!$A$8:$A$507,MATCH(H39,$A$8:$A$507,0)),"")</f>
        <v/>
      </c>
      <c r="J39" t="str">
        <f>IF(I39="","",SUMIF(P_Creator,I39,P_Cost))</f>
        <v/>
      </c>
      <c r="K39" t="str">
        <f>IF(I39="","",SUMIF(P_Creator,I39,P_Result))</f>
        <v/>
      </c>
      <c r="L39" t="str">
        <f>IF(I39="","",IF(AND(N(J39)&gt;0,N(K39)&gt;0),J39/K39+H39/10000000,1000000000+H39))</f>
        <v/>
      </c>
      <c r="M39" t="str">
        <f>IFERROR(MATCH(SMALL($L$8:$L$157,H39),$L$8:$L$157,0),"")</f>
        <v/>
      </c>
    </row>
    <row r="40" spans="1:13">
      <c r="A40" t="str">
        <f>IF('Per creator'!$A40="","",IF(COUNTIF('Per creator'!$A$8:$A40,'Per creator'!$A40)=1,MAX($A$7:$A39)+1,""))</f>
        <v/>
      </c>
      <c r="B40" t="str">
        <f>IF(OR('Per creator'!$A40="",'Per creator'!$D40=""),"",IF(COUNTIFS('Per creator'!$D$8:$D40,'Per creator'!$D40,$D$8:$D40,1)=1,MAX($B$7:$B39)+1,""))</f>
        <v/>
      </c>
      <c r="C40" t="str">
        <f>IF('Per creator'!$A40="","",ROW())</f>
        <v/>
      </c>
      <c r="D40">
        <f>IF('Per creator'!$A40="",0,1)</f>
        <v>0</v>
      </c>
      <c r="E40">
        <f>IF(OR('Per creator'!$T40="",'Per creator'!$T40="✓"),0,1)</f>
        <v>0</v>
      </c>
      <c r="H40">
        <v>33</v>
      </c>
      <c r="I40" t="str">
        <f>IFERROR(INDEX('Per creator'!$A$8:$A$507,MATCH(H40,$A$8:$A$507,0)),"")</f>
        <v/>
      </c>
      <c r="J40" t="str">
        <f>IF(I40="","",SUMIF(P_Creator,I40,P_Cost))</f>
        <v/>
      </c>
      <c r="K40" t="str">
        <f>IF(I40="","",SUMIF(P_Creator,I40,P_Result))</f>
        <v/>
      </c>
      <c r="L40" t="str">
        <f>IF(I40="","",IF(AND(N(J40)&gt;0,N(K40)&gt;0),J40/K40+H40/10000000,1000000000+H40))</f>
        <v/>
      </c>
      <c r="M40" t="str">
        <f>IFERROR(MATCH(SMALL($L$8:$L$157,H40),$L$8:$L$157,0),"")</f>
        <v/>
      </c>
    </row>
    <row r="41" spans="1:13">
      <c r="A41" t="str">
        <f>IF('Per creator'!$A41="","",IF(COUNTIF('Per creator'!$A$8:$A41,'Per creator'!$A41)=1,MAX($A$7:$A40)+1,""))</f>
        <v/>
      </c>
      <c r="B41" t="str">
        <f>IF(OR('Per creator'!$A41="",'Per creator'!$D41=""),"",IF(COUNTIFS('Per creator'!$D$8:$D41,'Per creator'!$D41,$D$8:$D41,1)=1,MAX($B$7:$B40)+1,""))</f>
        <v/>
      </c>
      <c r="C41" t="str">
        <f>IF('Per creator'!$A41="","",ROW())</f>
        <v/>
      </c>
      <c r="D41">
        <f>IF('Per creator'!$A41="",0,1)</f>
        <v>0</v>
      </c>
      <c r="E41">
        <f>IF(OR('Per creator'!$T41="",'Per creator'!$T41="✓"),0,1)</f>
        <v>0</v>
      </c>
      <c r="H41">
        <v>34</v>
      </c>
      <c r="I41" t="str">
        <f>IFERROR(INDEX('Per creator'!$A$8:$A$507,MATCH(H41,$A$8:$A$507,0)),"")</f>
        <v/>
      </c>
      <c r="J41" t="str">
        <f>IF(I41="","",SUMIF(P_Creator,I41,P_Cost))</f>
        <v/>
      </c>
      <c r="K41" t="str">
        <f>IF(I41="","",SUMIF(P_Creator,I41,P_Result))</f>
        <v/>
      </c>
      <c r="L41" t="str">
        <f>IF(I41="","",IF(AND(N(J41)&gt;0,N(K41)&gt;0),J41/K41+H41/10000000,1000000000+H41))</f>
        <v/>
      </c>
      <c r="M41" t="str">
        <f>IFERROR(MATCH(SMALL($L$8:$L$157,H41),$L$8:$L$157,0),"")</f>
        <v/>
      </c>
    </row>
    <row r="42" spans="1:13">
      <c r="A42" t="str">
        <f>IF('Per creator'!$A42="","",IF(COUNTIF('Per creator'!$A$8:$A42,'Per creator'!$A42)=1,MAX($A$7:$A41)+1,""))</f>
        <v/>
      </c>
      <c r="B42" t="str">
        <f>IF(OR('Per creator'!$A42="",'Per creator'!$D42=""),"",IF(COUNTIFS('Per creator'!$D$8:$D42,'Per creator'!$D42,$D$8:$D42,1)=1,MAX($B$7:$B41)+1,""))</f>
        <v/>
      </c>
      <c r="C42" t="str">
        <f>IF('Per creator'!$A42="","",ROW())</f>
        <v/>
      </c>
      <c r="D42">
        <f>IF('Per creator'!$A42="",0,1)</f>
        <v>0</v>
      </c>
      <c r="E42">
        <f>IF(OR('Per creator'!$T42="",'Per creator'!$T42="✓"),0,1)</f>
        <v>0</v>
      </c>
      <c r="H42">
        <v>35</v>
      </c>
      <c r="I42" t="str">
        <f>IFERROR(INDEX('Per creator'!$A$8:$A$507,MATCH(H42,$A$8:$A$507,0)),"")</f>
        <v/>
      </c>
      <c r="J42" t="str">
        <f>IF(I42="","",SUMIF(P_Creator,I42,P_Cost))</f>
        <v/>
      </c>
      <c r="K42" t="str">
        <f>IF(I42="","",SUMIF(P_Creator,I42,P_Result))</f>
        <v/>
      </c>
      <c r="L42" t="str">
        <f>IF(I42="","",IF(AND(N(J42)&gt;0,N(K42)&gt;0),J42/K42+H42/10000000,1000000000+H42))</f>
        <v/>
      </c>
      <c r="M42" t="str">
        <f>IFERROR(MATCH(SMALL($L$8:$L$157,H42),$L$8:$L$157,0),"")</f>
        <v/>
      </c>
    </row>
    <row r="43" spans="1:13">
      <c r="A43" t="str">
        <f>IF('Per creator'!$A43="","",IF(COUNTIF('Per creator'!$A$8:$A43,'Per creator'!$A43)=1,MAX($A$7:$A42)+1,""))</f>
        <v/>
      </c>
      <c r="B43" t="str">
        <f>IF(OR('Per creator'!$A43="",'Per creator'!$D43=""),"",IF(COUNTIFS('Per creator'!$D$8:$D43,'Per creator'!$D43,$D$8:$D43,1)=1,MAX($B$7:$B42)+1,""))</f>
        <v/>
      </c>
      <c r="C43" t="str">
        <f>IF('Per creator'!$A43="","",ROW())</f>
        <v/>
      </c>
      <c r="D43">
        <f>IF('Per creator'!$A43="",0,1)</f>
        <v>0</v>
      </c>
      <c r="E43">
        <f>IF(OR('Per creator'!$T43="",'Per creator'!$T43="✓"),0,1)</f>
        <v>0</v>
      </c>
      <c r="H43">
        <v>36</v>
      </c>
      <c r="I43" t="str">
        <f>IFERROR(INDEX('Per creator'!$A$8:$A$507,MATCH(H43,$A$8:$A$507,0)),"")</f>
        <v/>
      </c>
      <c r="J43" t="str">
        <f>IF(I43="","",SUMIF(P_Creator,I43,P_Cost))</f>
        <v/>
      </c>
      <c r="K43" t="str">
        <f>IF(I43="","",SUMIF(P_Creator,I43,P_Result))</f>
        <v/>
      </c>
      <c r="L43" t="str">
        <f>IF(I43="","",IF(AND(N(J43)&gt;0,N(K43)&gt;0),J43/K43+H43/10000000,1000000000+H43))</f>
        <v/>
      </c>
      <c r="M43" t="str">
        <f>IFERROR(MATCH(SMALL($L$8:$L$157,H43),$L$8:$L$157,0),"")</f>
        <v/>
      </c>
    </row>
    <row r="44" spans="1:13">
      <c r="A44" t="str">
        <f>IF('Per creator'!$A44="","",IF(COUNTIF('Per creator'!$A$8:$A44,'Per creator'!$A44)=1,MAX($A$7:$A43)+1,""))</f>
        <v/>
      </c>
      <c r="B44" t="str">
        <f>IF(OR('Per creator'!$A44="",'Per creator'!$D44=""),"",IF(COUNTIFS('Per creator'!$D$8:$D44,'Per creator'!$D44,$D$8:$D44,1)=1,MAX($B$7:$B43)+1,""))</f>
        <v/>
      </c>
      <c r="C44" t="str">
        <f>IF('Per creator'!$A44="","",ROW())</f>
        <v/>
      </c>
      <c r="D44">
        <f>IF('Per creator'!$A44="",0,1)</f>
        <v>0</v>
      </c>
      <c r="E44">
        <f>IF(OR('Per creator'!$T44="",'Per creator'!$T44="✓"),0,1)</f>
        <v>0</v>
      </c>
      <c r="H44">
        <v>37</v>
      </c>
      <c r="I44" t="str">
        <f>IFERROR(INDEX('Per creator'!$A$8:$A$507,MATCH(H44,$A$8:$A$507,0)),"")</f>
        <v/>
      </c>
      <c r="J44" t="str">
        <f>IF(I44="","",SUMIF(P_Creator,I44,P_Cost))</f>
        <v/>
      </c>
      <c r="K44" t="str">
        <f>IF(I44="","",SUMIF(P_Creator,I44,P_Result))</f>
        <v/>
      </c>
      <c r="L44" t="str">
        <f>IF(I44="","",IF(AND(N(J44)&gt;0,N(K44)&gt;0),J44/K44+H44/10000000,1000000000+H44))</f>
        <v/>
      </c>
      <c r="M44" t="str">
        <f>IFERROR(MATCH(SMALL($L$8:$L$157,H44),$L$8:$L$157,0),"")</f>
        <v/>
      </c>
    </row>
    <row r="45" spans="1:13">
      <c r="A45" t="str">
        <f>IF('Per creator'!$A45="","",IF(COUNTIF('Per creator'!$A$8:$A45,'Per creator'!$A45)=1,MAX($A$7:$A44)+1,""))</f>
        <v/>
      </c>
      <c r="B45" t="str">
        <f>IF(OR('Per creator'!$A45="",'Per creator'!$D45=""),"",IF(COUNTIFS('Per creator'!$D$8:$D45,'Per creator'!$D45,$D$8:$D45,1)=1,MAX($B$7:$B44)+1,""))</f>
        <v/>
      </c>
      <c r="C45" t="str">
        <f>IF('Per creator'!$A45="","",ROW())</f>
        <v/>
      </c>
      <c r="D45">
        <f>IF('Per creator'!$A45="",0,1)</f>
        <v>0</v>
      </c>
      <c r="E45">
        <f>IF(OR('Per creator'!$T45="",'Per creator'!$T45="✓"),0,1)</f>
        <v>0</v>
      </c>
      <c r="H45">
        <v>38</v>
      </c>
      <c r="I45" t="str">
        <f>IFERROR(INDEX('Per creator'!$A$8:$A$507,MATCH(H45,$A$8:$A$507,0)),"")</f>
        <v/>
      </c>
      <c r="J45" t="str">
        <f>IF(I45="","",SUMIF(P_Creator,I45,P_Cost))</f>
        <v/>
      </c>
      <c r="K45" t="str">
        <f>IF(I45="","",SUMIF(P_Creator,I45,P_Result))</f>
        <v/>
      </c>
      <c r="L45" t="str">
        <f>IF(I45="","",IF(AND(N(J45)&gt;0,N(K45)&gt;0),J45/K45+H45/10000000,1000000000+H45))</f>
        <v/>
      </c>
      <c r="M45" t="str">
        <f>IFERROR(MATCH(SMALL($L$8:$L$157,H45),$L$8:$L$157,0),"")</f>
        <v/>
      </c>
    </row>
    <row r="46" spans="1:13">
      <c r="A46" t="str">
        <f>IF('Per creator'!$A46="","",IF(COUNTIF('Per creator'!$A$8:$A46,'Per creator'!$A46)=1,MAX($A$7:$A45)+1,""))</f>
        <v/>
      </c>
      <c r="B46" t="str">
        <f>IF(OR('Per creator'!$A46="",'Per creator'!$D46=""),"",IF(COUNTIFS('Per creator'!$D$8:$D46,'Per creator'!$D46,$D$8:$D46,1)=1,MAX($B$7:$B45)+1,""))</f>
        <v/>
      </c>
      <c r="C46" t="str">
        <f>IF('Per creator'!$A46="","",ROW())</f>
        <v/>
      </c>
      <c r="D46">
        <f>IF('Per creator'!$A46="",0,1)</f>
        <v>0</v>
      </c>
      <c r="E46">
        <f>IF(OR('Per creator'!$T46="",'Per creator'!$T46="✓"),0,1)</f>
        <v>0</v>
      </c>
      <c r="H46">
        <v>39</v>
      </c>
      <c r="I46" t="str">
        <f>IFERROR(INDEX('Per creator'!$A$8:$A$507,MATCH(H46,$A$8:$A$507,0)),"")</f>
        <v/>
      </c>
      <c r="J46" t="str">
        <f>IF(I46="","",SUMIF(P_Creator,I46,P_Cost))</f>
        <v/>
      </c>
      <c r="K46" t="str">
        <f>IF(I46="","",SUMIF(P_Creator,I46,P_Result))</f>
        <v/>
      </c>
      <c r="L46" t="str">
        <f>IF(I46="","",IF(AND(N(J46)&gt;0,N(K46)&gt;0),J46/K46+H46/10000000,1000000000+H46))</f>
        <v/>
      </c>
      <c r="M46" t="str">
        <f>IFERROR(MATCH(SMALL($L$8:$L$157,H46),$L$8:$L$157,0),"")</f>
        <v/>
      </c>
    </row>
    <row r="47" spans="1:13">
      <c r="A47" t="str">
        <f>IF('Per creator'!$A47="","",IF(COUNTIF('Per creator'!$A$8:$A47,'Per creator'!$A47)=1,MAX($A$7:$A46)+1,""))</f>
        <v/>
      </c>
      <c r="B47" t="str">
        <f>IF(OR('Per creator'!$A47="",'Per creator'!$D47=""),"",IF(COUNTIFS('Per creator'!$D$8:$D47,'Per creator'!$D47,$D$8:$D47,1)=1,MAX($B$7:$B46)+1,""))</f>
        <v/>
      </c>
      <c r="C47" t="str">
        <f>IF('Per creator'!$A47="","",ROW())</f>
        <v/>
      </c>
      <c r="D47">
        <f>IF('Per creator'!$A47="",0,1)</f>
        <v>0</v>
      </c>
      <c r="E47">
        <f>IF(OR('Per creator'!$T47="",'Per creator'!$T47="✓"),0,1)</f>
        <v>0</v>
      </c>
      <c r="H47">
        <v>40</v>
      </c>
      <c r="I47" t="str">
        <f>IFERROR(INDEX('Per creator'!$A$8:$A$507,MATCH(H47,$A$8:$A$507,0)),"")</f>
        <v/>
      </c>
      <c r="J47" t="str">
        <f>IF(I47="","",SUMIF(P_Creator,I47,P_Cost))</f>
        <v/>
      </c>
      <c r="K47" t="str">
        <f>IF(I47="","",SUMIF(P_Creator,I47,P_Result))</f>
        <v/>
      </c>
      <c r="L47" t="str">
        <f>IF(I47="","",IF(AND(N(J47)&gt;0,N(K47)&gt;0),J47/K47+H47/10000000,1000000000+H47))</f>
        <v/>
      </c>
      <c r="M47" t="str">
        <f>IFERROR(MATCH(SMALL($L$8:$L$157,H47),$L$8:$L$157,0),"")</f>
        <v/>
      </c>
    </row>
    <row r="48" spans="1:13">
      <c r="A48" t="str">
        <f>IF('Per creator'!$A48="","",IF(COUNTIF('Per creator'!$A$8:$A48,'Per creator'!$A48)=1,MAX($A$7:$A47)+1,""))</f>
        <v/>
      </c>
      <c r="B48" t="str">
        <f>IF(OR('Per creator'!$A48="",'Per creator'!$D48=""),"",IF(COUNTIFS('Per creator'!$D$8:$D48,'Per creator'!$D48,$D$8:$D48,1)=1,MAX($B$7:$B47)+1,""))</f>
        <v/>
      </c>
      <c r="C48" t="str">
        <f>IF('Per creator'!$A48="","",ROW())</f>
        <v/>
      </c>
      <c r="D48">
        <f>IF('Per creator'!$A48="",0,1)</f>
        <v>0</v>
      </c>
      <c r="E48">
        <f>IF(OR('Per creator'!$T48="",'Per creator'!$T48="✓"),0,1)</f>
        <v>0</v>
      </c>
      <c r="H48">
        <v>41</v>
      </c>
      <c r="I48" t="str">
        <f>IFERROR(INDEX('Per creator'!$A$8:$A$507,MATCH(H48,$A$8:$A$507,0)),"")</f>
        <v/>
      </c>
      <c r="J48" t="str">
        <f>IF(I48="","",SUMIF(P_Creator,I48,P_Cost))</f>
        <v/>
      </c>
      <c r="K48" t="str">
        <f>IF(I48="","",SUMIF(P_Creator,I48,P_Result))</f>
        <v/>
      </c>
      <c r="L48" t="str">
        <f>IF(I48="","",IF(AND(N(J48)&gt;0,N(K48)&gt;0),J48/K48+H48/10000000,1000000000+H48))</f>
        <v/>
      </c>
      <c r="M48" t="str">
        <f>IFERROR(MATCH(SMALL($L$8:$L$157,H48),$L$8:$L$157,0),"")</f>
        <v/>
      </c>
    </row>
    <row r="49" spans="1:13">
      <c r="A49" t="str">
        <f>IF('Per creator'!$A49="","",IF(COUNTIF('Per creator'!$A$8:$A49,'Per creator'!$A49)=1,MAX($A$7:$A48)+1,""))</f>
        <v/>
      </c>
      <c r="B49" t="str">
        <f>IF(OR('Per creator'!$A49="",'Per creator'!$D49=""),"",IF(COUNTIFS('Per creator'!$D$8:$D49,'Per creator'!$D49,$D$8:$D49,1)=1,MAX($B$7:$B48)+1,""))</f>
        <v/>
      </c>
      <c r="C49" t="str">
        <f>IF('Per creator'!$A49="","",ROW())</f>
        <v/>
      </c>
      <c r="D49">
        <f>IF('Per creator'!$A49="",0,1)</f>
        <v>0</v>
      </c>
      <c r="E49">
        <f>IF(OR('Per creator'!$T49="",'Per creator'!$T49="✓"),0,1)</f>
        <v>0</v>
      </c>
      <c r="H49">
        <v>42</v>
      </c>
      <c r="I49" t="str">
        <f>IFERROR(INDEX('Per creator'!$A$8:$A$507,MATCH(H49,$A$8:$A$507,0)),"")</f>
        <v/>
      </c>
      <c r="J49" t="str">
        <f>IF(I49="","",SUMIF(P_Creator,I49,P_Cost))</f>
        <v/>
      </c>
      <c r="K49" t="str">
        <f>IF(I49="","",SUMIF(P_Creator,I49,P_Result))</f>
        <v/>
      </c>
      <c r="L49" t="str">
        <f>IF(I49="","",IF(AND(N(J49)&gt;0,N(K49)&gt;0),J49/K49+H49/10000000,1000000000+H49))</f>
        <v/>
      </c>
      <c r="M49" t="str">
        <f>IFERROR(MATCH(SMALL($L$8:$L$157,H49),$L$8:$L$157,0),"")</f>
        <v/>
      </c>
    </row>
    <row r="50" spans="1:13">
      <c r="A50" t="str">
        <f>IF('Per creator'!$A50="","",IF(COUNTIF('Per creator'!$A$8:$A50,'Per creator'!$A50)=1,MAX($A$7:$A49)+1,""))</f>
        <v/>
      </c>
      <c r="B50" t="str">
        <f>IF(OR('Per creator'!$A50="",'Per creator'!$D50=""),"",IF(COUNTIFS('Per creator'!$D$8:$D50,'Per creator'!$D50,$D$8:$D50,1)=1,MAX($B$7:$B49)+1,""))</f>
        <v/>
      </c>
      <c r="C50" t="str">
        <f>IF('Per creator'!$A50="","",ROW())</f>
        <v/>
      </c>
      <c r="D50">
        <f>IF('Per creator'!$A50="",0,1)</f>
        <v>0</v>
      </c>
      <c r="E50">
        <f>IF(OR('Per creator'!$T50="",'Per creator'!$T50="✓"),0,1)</f>
        <v>0</v>
      </c>
      <c r="H50">
        <v>43</v>
      </c>
      <c r="I50" t="str">
        <f>IFERROR(INDEX('Per creator'!$A$8:$A$507,MATCH(H50,$A$8:$A$507,0)),"")</f>
        <v/>
      </c>
      <c r="J50" t="str">
        <f>IF(I50="","",SUMIF(P_Creator,I50,P_Cost))</f>
        <v/>
      </c>
      <c r="K50" t="str">
        <f>IF(I50="","",SUMIF(P_Creator,I50,P_Result))</f>
        <v/>
      </c>
      <c r="L50" t="str">
        <f>IF(I50="","",IF(AND(N(J50)&gt;0,N(K50)&gt;0),J50/K50+H50/10000000,1000000000+H50))</f>
        <v/>
      </c>
      <c r="M50" t="str">
        <f>IFERROR(MATCH(SMALL($L$8:$L$157,H50),$L$8:$L$157,0),"")</f>
        <v/>
      </c>
    </row>
    <row r="51" spans="1:13">
      <c r="A51" t="str">
        <f>IF('Per creator'!$A51="","",IF(COUNTIF('Per creator'!$A$8:$A51,'Per creator'!$A51)=1,MAX($A$7:$A50)+1,""))</f>
        <v/>
      </c>
      <c r="B51" t="str">
        <f>IF(OR('Per creator'!$A51="",'Per creator'!$D51=""),"",IF(COUNTIFS('Per creator'!$D$8:$D51,'Per creator'!$D51,$D$8:$D51,1)=1,MAX($B$7:$B50)+1,""))</f>
        <v/>
      </c>
      <c r="C51" t="str">
        <f>IF('Per creator'!$A51="","",ROW())</f>
        <v/>
      </c>
      <c r="D51">
        <f>IF('Per creator'!$A51="",0,1)</f>
        <v>0</v>
      </c>
      <c r="E51">
        <f>IF(OR('Per creator'!$T51="",'Per creator'!$T51="✓"),0,1)</f>
        <v>0</v>
      </c>
      <c r="H51">
        <v>44</v>
      </c>
      <c r="I51" t="str">
        <f>IFERROR(INDEX('Per creator'!$A$8:$A$507,MATCH(H51,$A$8:$A$507,0)),"")</f>
        <v/>
      </c>
      <c r="J51" t="str">
        <f>IF(I51="","",SUMIF(P_Creator,I51,P_Cost))</f>
        <v/>
      </c>
      <c r="K51" t="str">
        <f>IF(I51="","",SUMIF(P_Creator,I51,P_Result))</f>
        <v/>
      </c>
      <c r="L51" t="str">
        <f>IF(I51="","",IF(AND(N(J51)&gt;0,N(K51)&gt;0),J51/K51+H51/10000000,1000000000+H51))</f>
        <v/>
      </c>
      <c r="M51" t="str">
        <f>IFERROR(MATCH(SMALL($L$8:$L$157,H51),$L$8:$L$157,0),"")</f>
        <v/>
      </c>
    </row>
    <row r="52" spans="1:13">
      <c r="A52" t="str">
        <f>IF('Per creator'!$A52="","",IF(COUNTIF('Per creator'!$A$8:$A52,'Per creator'!$A52)=1,MAX($A$7:$A51)+1,""))</f>
        <v/>
      </c>
      <c r="B52" t="str">
        <f>IF(OR('Per creator'!$A52="",'Per creator'!$D52=""),"",IF(COUNTIFS('Per creator'!$D$8:$D52,'Per creator'!$D52,$D$8:$D52,1)=1,MAX($B$7:$B51)+1,""))</f>
        <v/>
      </c>
      <c r="C52" t="str">
        <f>IF('Per creator'!$A52="","",ROW())</f>
        <v/>
      </c>
      <c r="D52">
        <f>IF('Per creator'!$A52="",0,1)</f>
        <v>0</v>
      </c>
      <c r="E52">
        <f>IF(OR('Per creator'!$T52="",'Per creator'!$T52="✓"),0,1)</f>
        <v>0</v>
      </c>
      <c r="H52">
        <v>45</v>
      </c>
      <c r="I52" t="str">
        <f>IFERROR(INDEX('Per creator'!$A$8:$A$507,MATCH(H52,$A$8:$A$507,0)),"")</f>
        <v/>
      </c>
      <c r="J52" t="str">
        <f>IF(I52="","",SUMIF(P_Creator,I52,P_Cost))</f>
        <v/>
      </c>
      <c r="K52" t="str">
        <f>IF(I52="","",SUMIF(P_Creator,I52,P_Result))</f>
        <v/>
      </c>
      <c r="L52" t="str">
        <f>IF(I52="","",IF(AND(N(J52)&gt;0,N(K52)&gt;0),J52/K52+H52/10000000,1000000000+H52))</f>
        <v/>
      </c>
      <c r="M52" t="str">
        <f>IFERROR(MATCH(SMALL($L$8:$L$157,H52),$L$8:$L$157,0),"")</f>
        <v/>
      </c>
    </row>
    <row r="53" spans="1:13">
      <c r="A53" t="str">
        <f>IF('Per creator'!$A53="","",IF(COUNTIF('Per creator'!$A$8:$A53,'Per creator'!$A53)=1,MAX($A$7:$A52)+1,""))</f>
        <v/>
      </c>
      <c r="B53" t="str">
        <f>IF(OR('Per creator'!$A53="",'Per creator'!$D53=""),"",IF(COUNTIFS('Per creator'!$D$8:$D53,'Per creator'!$D53,$D$8:$D53,1)=1,MAX($B$7:$B52)+1,""))</f>
        <v/>
      </c>
      <c r="C53" t="str">
        <f>IF('Per creator'!$A53="","",ROW())</f>
        <v/>
      </c>
      <c r="D53">
        <f>IF('Per creator'!$A53="",0,1)</f>
        <v>0</v>
      </c>
      <c r="E53">
        <f>IF(OR('Per creator'!$T53="",'Per creator'!$T53="✓"),0,1)</f>
        <v>0</v>
      </c>
      <c r="H53">
        <v>46</v>
      </c>
      <c r="I53" t="str">
        <f>IFERROR(INDEX('Per creator'!$A$8:$A$507,MATCH(H53,$A$8:$A$507,0)),"")</f>
        <v/>
      </c>
      <c r="J53" t="str">
        <f>IF(I53="","",SUMIF(P_Creator,I53,P_Cost))</f>
        <v/>
      </c>
      <c r="K53" t="str">
        <f>IF(I53="","",SUMIF(P_Creator,I53,P_Result))</f>
        <v/>
      </c>
      <c r="L53" t="str">
        <f>IF(I53="","",IF(AND(N(J53)&gt;0,N(K53)&gt;0),J53/K53+H53/10000000,1000000000+H53))</f>
        <v/>
      </c>
      <c r="M53" t="str">
        <f>IFERROR(MATCH(SMALL($L$8:$L$157,H53),$L$8:$L$157,0),"")</f>
        <v/>
      </c>
    </row>
    <row r="54" spans="1:13">
      <c r="A54" t="str">
        <f>IF('Per creator'!$A54="","",IF(COUNTIF('Per creator'!$A$8:$A54,'Per creator'!$A54)=1,MAX($A$7:$A53)+1,""))</f>
        <v/>
      </c>
      <c r="B54" t="str">
        <f>IF(OR('Per creator'!$A54="",'Per creator'!$D54=""),"",IF(COUNTIFS('Per creator'!$D$8:$D54,'Per creator'!$D54,$D$8:$D54,1)=1,MAX($B$7:$B53)+1,""))</f>
        <v/>
      </c>
      <c r="C54" t="str">
        <f>IF('Per creator'!$A54="","",ROW())</f>
        <v/>
      </c>
      <c r="D54">
        <f>IF('Per creator'!$A54="",0,1)</f>
        <v>0</v>
      </c>
      <c r="E54">
        <f>IF(OR('Per creator'!$T54="",'Per creator'!$T54="✓"),0,1)</f>
        <v>0</v>
      </c>
      <c r="H54">
        <v>47</v>
      </c>
      <c r="I54" t="str">
        <f>IFERROR(INDEX('Per creator'!$A$8:$A$507,MATCH(H54,$A$8:$A$507,0)),"")</f>
        <v/>
      </c>
      <c r="J54" t="str">
        <f>IF(I54="","",SUMIF(P_Creator,I54,P_Cost))</f>
        <v/>
      </c>
      <c r="K54" t="str">
        <f>IF(I54="","",SUMIF(P_Creator,I54,P_Result))</f>
        <v/>
      </c>
      <c r="L54" t="str">
        <f>IF(I54="","",IF(AND(N(J54)&gt;0,N(K54)&gt;0),J54/K54+H54/10000000,1000000000+H54))</f>
        <v/>
      </c>
      <c r="M54" t="str">
        <f>IFERROR(MATCH(SMALL($L$8:$L$157,H54),$L$8:$L$157,0),"")</f>
        <v/>
      </c>
    </row>
    <row r="55" spans="1:13">
      <c r="A55" t="str">
        <f>IF('Per creator'!$A55="","",IF(COUNTIF('Per creator'!$A$8:$A55,'Per creator'!$A55)=1,MAX($A$7:$A54)+1,""))</f>
        <v/>
      </c>
      <c r="B55" t="str">
        <f>IF(OR('Per creator'!$A55="",'Per creator'!$D55=""),"",IF(COUNTIFS('Per creator'!$D$8:$D55,'Per creator'!$D55,$D$8:$D55,1)=1,MAX($B$7:$B54)+1,""))</f>
        <v/>
      </c>
      <c r="C55" t="str">
        <f>IF('Per creator'!$A55="","",ROW())</f>
        <v/>
      </c>
      <c r="D55">
        <f>IF('Per creator'!$A55="",0,1)</f>
        <v>0</v>
      </c>
      <c r="E55">
        <f>IF(OR('Per creator'!$T55="",'Per creator'!$T55="✓"),0,1)</f>
        <v>0</v>
      </c>
      <c r="H55">
        <v>48</v>
      </c>
      <c r="I55" t="str">
        <f>IFERROR(INDEX('Per creator'!$A$8:$A$507,MATCH(H55,$A$8:$A$507,0)),"")</f>
        <v/>
      </c>
      <c r="J55" t="str">
        <f>IF(I55="","",SUMIF(P_Creator,I55,P_Cost))</f>
        <v/>
      </c>
      <c r="K55" t="str">
        <f>IF(I55="","",SUMIF(P_Creator,I55,P_Result))</f>
        <v/>
      </c>
      <c r="L55" t="str">
        <f>IF(I55="","",IF(AND(N(J55)&gt;0,N(K55)&gt;0),J55/K55+H55/10000000,1000000000+H55))</f>
        <v/>
      </c>
      <c r="M55" t="str">
        <f>IFERROR(MATCH(SMALL($L$8:$L$157,H55),$L$8:$L$157,0),"")</f>
        <v/>
      </c>
    </row>
    <row r="56" spans="1:13">
      <c r="A56" t="str">
        <f>IF('Per creator'!$A56="","",IF(COUNTIF('Per creator'!$A$8:$A56,'Per creator'!$A56)=1,MAX($A$7:$A55)+1,""))</f>
        <v/>
      </c>
      <c r="B56" t="str">
        <f>IF(OR('Per creator'!$A56="",'Per creator'!$D56=""),"",IF(COUNTIFS('Per creator'!$D$8:$D56,'Per creator'!$D56,$D$8:$D56,1)=1,MAX($B$7:$B55)+1,""))</f>
        <v/>
      </c>
      <c r="C56" t="str">
        <f>IF('Per creator'!$A56="","",ROW())</f>
        <v/>
      </c>
      <c r="D56">
        <f>IF('Per creator'!$A56="",0,1)</f>
        <v>0</v>
      </c>
      <c r="E56">
        <f>IF(OR('Per creator'!$T56="",'Per creator'!$T56="✓"),0,1)</f>
        <v>0</v>
      </c>
      <c r="H56">
        <v>49</v>
      </c>
      <c r="I56" t="str">
        <f>IFERROR(INDEX('Per creator'!$A$8:$A$507,MATCH(H56,$A$8:$A$507,0)),"")</f>
        <v/>
      </c>
      <c r="J56" t="str">
        <f>IF(I56="","",SUMIF(P_Creator,I56,P_Cost))</f>
        <v/>
      </c>
      <c r="K56" t="str">
        <f>IF(I56="","",SUMIF(P_Creator,I56,P_Result))</f>
        <v/>
      </c>
      <c r="L56" t="str">
        <f>IF(I56="","",IF(AND(N(J56)&gt;0,N(K56)&gt;0),J56/K56+H56/10000000,1000000000+H56))</f>
        <v/>
      </c>
      <c r="M56" t="str">
        <f>IFERROR(MATCH(SMALL($L$8:$L$157,H56),$L$8:$L$157,0),"")</f>
        <v/>
      </c>
    </row>
    <row r="57" spans="1:13">
      <c r="A57" t="str">
        <f>IF('Per creator'!$A57="","",IF(COUNTIF('Per creator'!$A$8:$A57,'Per creator'!$A57)=1,MAX($A$7:$A56)+1,""))</f>
        <v/>
      </c>
      <c r="B57" t="str">
        <f>IF(OR('Per creator'!$A57="",'Per creator'!$D57=""),"",IF(COUNTIFS('Per creator'!$D$8:$D57,'Per creator'!$D57,$D$8:$D57,1)=1,MAX($B$7:$B56)+1,""))</f>
        <v/>
      </c>
      <c r="C57" t="str">
        <f>IF('Per creator'!$A57="","",ROW())</f>
        <v/>
      </c>
      <c r="D57">
        <f>IF('Per creator'!$A57="",0,1)</f>
        <v>0</v>
      </c>
      <c r="E57">
        <f>IF(OR('Per creator'!$T57="",'Per creator'!$T57="✓"),0,1)</f>
        <v>0</v>
      </c>
      <c r="H57">
        <v>50</v>
      </c>
      <c r="I57" t="str">
        <f>IFERROR(INDEX('Per creator'!$A$8:$A$507,MATCH(H57,$A$8:$A$507,0)),"")</f>
        <v/>
      </c>
      <c r="J57" t="str">
        <f>IF(I57="","",SUMIF(P_Creator,I57,P_Cost))</f>
        <v/>
      </c>
      <c r="K57" t="str">
        <f>IF(I57="","",SUMIF(P_Creator,I57,P_Result))</f>
        <v/>
      </c>
      <c r="L57" t="str">
        <f>IF(I57="","",IF(AND(N(J57)&gt;0,N(K57)&gt;0),J57/K57+H57/10000000,1000000000+H57))</f>
        <v/>
      </c>
      <c r="M57" t="str">
        <f>IFERROR(MATCH(SMALL($L$8:$L$157,H57),$L$8:$L$157,0),"")</f>
        <v/>
      </c>
    </row>
    <row r="58" spans="1:13">
      <c r="A58" t="str">
        <f>IF('Per creator'!$A58="","",IF(COUNTIF('Per creator'!$A$8:$A58,'Per creator'!$A58)=1,MAX($A$7:$A57)+1,""))</f>
        <v/>
      </c>
      <c r="B58" t="str">
        <f>IF(OR('Per creator'!$A58="",'Per creator'!$D58=""),"",IF(COUNTIFS('Per creator'!$D$8:$D58,'Per creator'!$D58,$D$8:$D58,1)=1,MAX($B$7:$B57)+1,""))</f>
        <v/>
      </c>
      <c r="C58" t="str">
        <f>IF('Per creator'!$A58="","",ROW())</f>
        <v/>
      </c>
      <c r="D58">
        <f>IF('Per creator'!$A58="",0,1)</f>
        <v>0</v>
      </c>
      <c r="E58">
        <f>IF(OR('Per creator'!$T58="",'Per creator'!$T58="✓"),0,1)</f>
        <v>0</v>
      </c>
      <c r="H58">
        <v>51</v>
      </c>
      <c r="I58" t="str">
        <f>IFERROR(INDEX('Per creator'!$A$8:$A$507,MATCH(H58,$A$8:$A$507,0)),"")</f>
        <v/>
      </c>
      <c r="J58" t="str">
        <f>IF(I58="","",SUMIF(P_Creator,I58,P_Cost))</f>
        <v/>
      </c>
      <c r="K58" t="str">
        <f>IF(I58="","",SUMIF(P_Creator,I58,P_Result))</f>
        <v/>
      </c>
      <c r="L58" t="str">
        <f>IF(I58="","",IF(AND(N(J58)&gt;0,N(K58)&gt;0),J58/K58+H58/10000000,1000000000+H58))</f>
        <v/>
      </c>
      <c r="M58" t="str">
        <f>IFERROR(MATCH(SMALL($L$8:$L$157,H58),$L$8:$L$157,0),"")</f>
        <v/>
      </c>
    </row>
    <row r="59" spans="1:13">
      <c r="A59" t="str">
        <f>IF('Per creator'!$A59="","",IF(COUNTIF('Per creator'!$A$8:$A59,'Per creator'!$A59)=1,MAX($A$7:$A58)+1,""))</f>
        <v/>
      </c>
      <c r="B59" t="str">
        <f>IF(OR('Per creator'!$A59="",'Per creator'!$D59=""),"",IF(COUNTIFS('Per creator'!$D$8:$D59,'Per creator'!$D59,$D$8:$D59,1)=1,MAX($B$7:$B58)+1,""))</f>
        <v/>
      </c>
      <c r="C59" t="str">
        <f>IF('Per creator'!$A59="","",ROW())</f>
        <v/>
      </c>
      <c r="D59">
        <f>IF('Per creator'!$A59="",0,1)</f>
        <v>0</v>
      </c>
      <c r="E59">
        <f>IF(OR('Per creator'!$T59="",'Per creator'!$T59="✓"),0,1)</f>
        <v>0</v>
      </c>
      <c r="H59">
        <v>52</v>
      </c>
      <c r="I59" t="str">
        <f>IFERROR(INDEX('Per creator'!$A$8:$A$507,MATCH(H59,$A$8:$A$507,0)),"")</f>
        <v/>
      </c>
      <c r="J59" t="str">
        <f>IF(I59="","",SUMIF(P_Creator,I59,P_Cost))</f>
        <v/>
      </c>
      <c r="K59" t="str">
        <f>IF(I59="","",SUMIF(P_Creator,I59,P_Result))</f>
        <v/>
      </c>
      <c r="L59" t="str">
        <f>IF(I59="","",IF(AND(N(J59)&gt;0,N(K59)&gt;0),J59/K59+H59/10000000,1000000000+H59))</f>
        <v/>
      </c>
      <c r="M59" t="str">
        <f>IFERROR(MATCH(SMALL($L$8:$L$157,H59),$L$8:$L$157,0),"")</f>
        <v/>
      </c>
    </row>
    <row r="60" spans="1:13">
      <c r="A60" t="str">
        <f>IF('Per creator'!$A60="","",IF(COUNTIF('Per creator'!$A$8:$A60,'Per creator'!$A60)=1,MAX($A$7:$A59)+1,""))</f>
        <v/>
      </c>
      <c r="B60" t="str">
        <f>IF(OR('Per creator'!$A60="",'Per creator'!$D60=""),"",IF(COUNTIFS('Per creator'!$D$8:$D60,'Per creator'!$D60,$D$8:$D60,1)=1,MAX($B$7:$B59)+1,""))</f>
        <v/>
      </c>
      <c r="C60" t="str">
        <f>IF('Per creator'!$A60="","",ROW())</f>
        <v/>
      </c>
      <c r="D60">
        <f>IF('Per creator'!$A60="",0,1)</f>
        <v>0</v>
      </c>
      <c r="E60">
        <f>IF(OR('Per creator'!$T60="",'Per creator'!$T60="✓"),0,1)</f>
        <v>0</v>
      </c>
      <c r="H60">
        <v>53</v>
      </c>
      <c r="I60" t="str">
        <f>IFERROR(INDEX('Per creator'!$A$8:$A$507,MATCH(H60,$A$8:$A$507,0)),"")</f>
        <v/>
      </c>
      <c r="J60" t="str">
        <f>IF(I60="","",SUMIF(P_Creator,I60,P_Cost))</f>
        <v/>
      </c>
      <c r="K60" t="str">
        <f>IF(I60="","",SUMIF(P_Creator,I60,P_Result))</f>
        <v/>
      </c>
      <c r="L60" t="str">
        <f>IF(I60="","",IF(AND(N(J60)&gt;0,N(K60)&gt;0),J60/K60+H60/10000000,1000000000+H60))</f>
        <v/>
      </c>
      <c r="M60" t="str">
        <f>IFERROR(MATCH(SMALL($L$8:$L$157,H60),$L$8:$L$157,0),"")</f>
        <v/>
      </c>
    </row>
    <row r="61" spans="1:13">
      <c r="A61" t="str">
        <f>IF('Per creator'!$A61="","",IF(COUNTIF('Per creator'!$A$8:$A61,'Per creator'!$A61)=1,MAX($A$7:$A60)+1,""))</f>
        <v/>
      </c>
      <c r="B61" t="str">
        <f>IF(OR('Per creator'!$A61="",'Per creator'!$D61=""),"",IF(COUNTIFS('Per creator'!$D$8:$D61,'Per creator'!$D61,$D$8:$D61,1)=1,MAX($B$7:$B60)+1,""))</f>
        <v/>
      </c>
      <c r="C61" t="str">
        <f>IF('Per creator'!$A61="","",ROW())</f>
        <v/>
      </c>
      <c r="D61">
        <f>IF('Per creator'!$A61="",0,1)</f>
        <v>0</v>
      </c>
      <c r="E61">
        <f>IF(OR('Per creator'!$T61="",'Per creator'!$T61="✓"),0,1)</f>
        <v>0</v>
      </c>
      <c r="H61">
        <v>54</v>
      </c>
      <c r="I61" t="str">
        <f>IFERROR(INDEX('Per creator'!$A$8:$A$507,MATCH(H61,$A$8:$A$507,0)),"")</f>
        <v/>
      </c>
      <c r="J61" t="str">
        <f>IF(I61="","",SUMIF(P_Creator,I61,P_Cost))</f>
        <v/>
      </c>
      <c r="K61" t="str">
        <f>IF(I61="","",SUMIF(P_Creator,I61,P_Result))</f>
        <v/>
      </c>
      <c r="L61" t="str">
        <f>IF(I61="","",IF(AND(N(J61)&gt;0,N(K61)&gt;0),J61/K61+H61/10000000,1000000000+H61))</f>
        <v/>
      </c>
      <c r="M61" t="str">
        <f>IFERROR(MATCH(SMALL($L$8:$L$157,H61),$L$8:$L$157,0),"")</f>
        <v/>
      </c>
    </row>
    <row r="62" spans="1:13">
      <c r="A62" t="str">
        <f>IF('Per creator'!$A62="","",IF(COUNTIF('Per creator'!$A$8:$A62,'Per creator'!$A62)=1,MAX($A$7:$A61)+1,""))</f>
        <v/>
      </c>
      <c r="B62" t="str">
        <f>IF(OR('Per creator'!$A62="",'Per creator'!$D62=""),"",IF(COUNTIFS('Per creator'!$D$8:$D62,'Per creator'!$D62,$D$8:$D62,1)=1,MAX($B$7:$B61)+1,""))</f>
        <v/>
      </c>
      <c r="C62" t="str">
        <f>IF('Per creator'!$A62="","",ROW())</f>
        <v/>
      </c>
      <c r="D62">
        <f>IF('Per creator'!$A62="",0,1)</f>
        <v>0</v>
      </c>
      <c r="E62">
        <f>IF(OR('Per creator'!$T62="",'Per creator'!$T62="✓"),0,1)</f>
        <v>0</v>
      </c>
      <c r="H62">
        <v>55</v>
      </c>
      <c r="I62" t="str">
        <f>IFERROR(INDEX('Per creator'!$A$8:$A$507,MATCH(H62,$A$8:$A$507,0)),"")</f>
        <v/>
      </c>
      <c r="J62" t="str">
        <f>IF(I62="","",SUMIF(P_Creator,I62,P_Cost))</f>
        <v/>
      </c>
      <c r="K62" t="str">
        <f>IF(I62="","",SUMIF(P_Creator,I62,P_Result))</f>
        <v/>
      </c>
      <c r="L62" t="str">
        <f>IF(I62="","",IF(AND(N(J62)&gt;0,N(K62)&gt;0),J62/K62+H62/10000000,1000000000+H62))</f>
        <v/>
      </c>
      <c r="M62" t="str">
        <f>IFERROR(MATCH(SMALL($L$8:$L$157,H62),$L$8:$L$157,0),"")</f>
        <v/>
      </c>
    </row>
    <row r="63" spans="1:13">
      <c r="A63" t="str">
        <f>IF('Per creator'!$A63="","",IF(COUNTIF('Per creator'!$A$8:$A63,'Per creator'!$A63)=1,MAX($A$7:$A62)+1,""))</f>
        <v/>
      </c>
      <c r="B63" t="str">
        <f>IF(OR('Per creator'!$A63="",'Per creator'!$D63=""),"",IF(COUNTIFS('Per creator'!$D$8:$D63,'Per creator'!$D63,$D$8:$D63,1)=1,MAX($B$7:$B62)+1,""))</f>
        <v/>
      </c>
      <c r="C63" t="str">
        <f>IF('Per creator'!$A63="","",ROW())</f>
        <v/>
      </c>
      <c r="D63">
        <f>IF('Per creator'!$A63="",0,1)</f>
        <v>0</v>
      </c>
      <c r="E63">
        <f>IF(OR('Per creator'!$T63="",'Per creator'!$T63="✓"),0,1)</f>
        <v>0</v>
      </c>
      <c r="H63">
        <v>56</v>
      </c>
      <c r="I63" t="str">
        <f>IFERROR(INDEX('Per creator'!$A$8:$A$507,MATCH(H63,$A$8:$A$507,0)),"")</f>
        <v/>
      </c>
      <c r="J63" t="str">
        <f>IF(I63="","",SUMIF(P_Creator,I63,P_Cost))</f>
        <v/>
      </c>
      <c r="K63" t="str">
        <f>IF(I63="","",SUMIF(P_Creator,I63,P_Result))</f>
        <v/>
      </c>
      <c r="L63" t="str">
        <f>IF(I63="","",IF(AND(N(J63)&gt;0,N(K63)&gt;0),J63/K63+H63/10000000,1000000000+H63))</f>
        <v/>
      </c>
      <c r="M63" t="str">
        <f>IFERROR(MATCH(SMALL($L$8:$L$157,H63),$L$8:$L$157,0),"")</f>
        <v/>
      </c>
    </row>
    <row r="64" spans="1:13">
      <c r="A64" t="str">
        <f>IF('Per creator'!$A64="","",IF(COUNTIF('Per creator'!$A$8:$A64,'Per creator'!$A64)=1,MAX($A$7:$A63)+1,""))</f>
        <v/>
      </c>
      <c r="B64" t="str">
        <f>IF(OR('Per creator'!$A64="",'Per creator'!$D64=""),"",IF(COUNTIFS('Per creator'!$D$8:$D64,'Per creator'!$D64,$D$8:$D64,1)=1,MAX($B$7:$B63)+1,""))</f>
        <v/>
      </c>
      <c r="C64" t="str">
        <f>IF('Per creator'!$A64="","",ROW())</f>
        <v/>
      </c>
      <c r="D64">
        <f>IF('Per creator'!$A64="",0,1)</f>
        <v>0</v>
      </c>
      <c r="E64">
        <f>IF(OR('Per creator'!$T64="",'Per creator'!$T64="✓"),0,1)</f>
        <v>0</v>
      </c>
      <c r="H64">
        <v>57</v>
      </c>
      <c r="I64" t="str">
        <f>IFERROR(INDEX('Per creator'!$A$8:$A$507,MATCH(H64,$A$8:$A$507,0)),"")</f>
        <v/>
      </c>
      <c r="J64" t="str">
        <f>IF(I64="","",SUMIF(P_Creator,I64,P_Cost))</f>
        <v/>
      </c>
      <c r="K64" t="str">
        <f>IF(I64="","",SUMIF(P_Creator,I64,P_Result))</f>
        <v/>
      </c>
      <c r="L64" t="str">
        <f>IF(I64="","",IF(AND(N(J64)&gt;0,N(K64)&gt;0),J64/K64+H64/10000000,1000000000+H64))</f>
        <v/>
      </c>
      <c r="M64" t="str">
        <f>IFERROR(MATCH(SMALL($L$8:$L$157,H64),$L$8:$L$157,0),"")</f>
        <v/>
      </c>
    </row>
    <row r="65" spans="1:13">
      <c r="A65" t="str">
        <f>IF('Per creator'!$A65="","",IF(COUNTIF('Per creator'!$A$8:$A65,'Per creator'!$A65)=1,MAX($A$7:$A64)+1,""))</f>
        <v/>
      </c>
      <c r="B65" t="str">
        <f>IF(OR('Per creator'!$A65="",'Per creator'!$D65=""),"",IF(COUNTIFS('Per creator'!$D$8:$D65,'Per creator'!$D65,$D$8:$D65,1)=1,MAX($B$7:$B64)+1,""))</f>
        <v/>
      </c>
      <c r="C65" t="str">
        <f>IF('Per creator'!$A65="","",ROW())</f>
        <v/>
      </c>
      <c r="D65">
        <f>IF('Per creator'!$A65="",0,1)</f>
        <v>0</v>
      </c>
      <c r="E65">
        <f>IF(OR('Per creator'!$T65="",'Per creator'!$T65="✓"),0,1)</f>
        <v>0</v>
      </c>
      <c r="H65">
        <v>58</v>
      </c>
      <c r="I65" t="str">
        <f>IFERROR(INDEX('Per creator'!$A$8:$A$507,MATCH(H65,$A$8:$A$507,0)),"")</f>
        <v/>
      </c>
      <c r="J65" t="str">
        <f>IF(I65="","",SUMIF(P_Creator,I65,P_Cost))</f>
        <v/>
      </c>
      <c r="K65" t="str">
        <f>IF(I65="","",SUMIF(P_Creator,I65,P_Result))</f>
        <v/>
      </c>
      <c r="L65" t="str">
        <f>IF(I65="","",IF(AND(N(J65)&gt;0,N(K65)&gt;0),J65/K65+H65/10000000,1000000000+H65))</f>
        <v/>
      </c>
      <c r="M65" t="str">
        <f>IFERROR(MATCH(SMALL($L$8:$L$157,H65),$L$8:$L$157,0),"")</f>
        <v/>
      </c>
    </row>
    <row r="66" spans="1:13">
      <c r="A66" t="str">
        <f>IF('Per creator'!$A66="","",IF(COUNTIF('Per creator'!$A$8:$A66,'Per creator'!$A66)=1,MAX($A$7:$A65)+1,""))</f>
        <v/>
      </c>
      <c r="B66" t="str">
        <f>IF(OR('Per creator'!$A66="",'Per creator'!$D66=""),"",IF(COUNTIFS('Per creator'!$D$8:$D66,'Per creator'!$D66,$D$8:$D66,1)=1,MAX($B$7:$B65)+1,""))</f>
        <v/>
      </c>
      <c r="C66" t="str">
        <f>IF('Per creator'!$A66="","",ROW())</f>
        <v/>
      </c>
      <c r="D66">
        <f>IF('Per creator'!$A66="",0,1)</f>
        <v>0</v>
      </c>
      <c r="E66">
        <f>IF(OR('Per creator'!$T66="",'Per creator'!$T66="✓"),0,1)</f>
        <v>0</v>
      </c>
      <c r="H66">
        <v>59</v>
      </c>
      <c r="I66" t="str">
        <f>IFERROR(INDEX('Per creator'!$A$8:$A$507,MATCH(H66,$A$8:$A$507,0)),"")</f>
        <v/>
      </c>
      <c r="J66" t="str">
        <f>IF(I66="","",SUMIF(P_Creator,I66,P_Cost))</f>
        <v/>
      </c>
      <c r="K66" t="str">
        <f>IF(I66="","",SUMIF(P_Creator,I66,P_Result))</f>
        <v/>
      </c>
      <c r="L66" t="str">
        <f>IF(I66="","",IF(AND(N(J66)&gt;0,N(K66)&gt;0),J66/K66+H66/10000000,1000000000+H66))</f>
        <v/>
      </c>
      <c r="M66" t="str">
        <f>IFERROR(MATCH(SMALL($L$8:$L$157,H66),$L$8:$L$157,0),"")</f>
        <v/>
      </c>
    </row>
    <row r="67" spans="1:13">
      <c r="A67" t="str">
        <f>IF('Per creator'!$A67="","",IF(COUNTIF('Per creator'!$A$8:$A67,'Per creator'!$A67)=1,MAX($A$7:$A66)+1,""))</f>
        <v/>
      </c>
      <c r="B67" t="str">
        <f>IF(OR('Per creator'!$A67="",'Per creator'!$D67=""),"",IF(COUNTIFS('Per creator'!$D$8:$D67,'Per creator'!$D67,$D$8:$D67,1)=1,MAX($B$7:$B66)+1,""))</f>
        <v/>
      </c>
      <c r="C67" t="str">
        <f>IF('Per creator'!$A67="","",ROW())</f>
        <v/>
      </c>
      <c r="D67">
        <f>IF('Per creator'!$A67="",0,1)</f>
        <v>0</v>
      </c>
      <c r="E67">
        <f>IF(OR('Per creator'!$T67="",'Per creator'!$T67="✓"),0,1)</f>
        <v>0</v>
      </c>
      <c r="H67">
        <v>60</v>
      </c>
      <c r="I67" t="str">
        <f>IFERROR(INDEX('Per creator'!$A$8:$A$507,MATCH(H67,$A$8:$A$507,0)),"")</f>
        <v/>
      </c>
      <c r="J67" t="str">
        <f>IF(I67="","",SUMIF(P_Creator,I67,P_Cost))</f>
        <v/>
      </c>
      <c r="K67" t="str">
        <f>IF(I67="","",SUMIF(P_Creator,I67,P_Result))</f>
        <v/>
      </c>
      <c r="L67" t="str">
        <f>IF(I67="","",IF(AND(N(J67)&gt;0,N(K67)&gt;0),J67/K67+H67/10000000,1000000000+H67))</f>
        <v/>
      </c>
      <c r="M67" t="str">
        <f>IFERROR(MATCH(SMALL($L$8:$L$157,H67),$L$8:$L$157,0),"")</f>
        <v/>
      </c>
    </row>
    <row r="68" spans="1:13">
      <c r="A68" t="str">
        <f>IF('Per creator'!$A68="","",IF(COUNTIF('Per creator'!$A$8:$A68,'Per creator'!$A68)=1,MAX($A$7:$A67)+1,""))</f>
        <v/>
      </c>
      <c r="B68" t="str">
        <f>IF(OR('Per creator'!$A68="",'Per creator'!$D68=""),"",IF(COUNTIFS('Per creator'!$D$8:$D68,'Per creator'!$D68,$D$8:$D68,1)=1,MAX($B$7:$B67)+1,""))</f>
        <v/>
      </c>
      <c r="C68" t="str">
        <f>IF('Per creator'!$A68="","",ROW())</f>
        <v/>
      </c>
      <c r="D68">
        <f>IF('Per creator'!$A68="",0,1)</f>
        <v>0</v>
      </c>
      <c r="E68">
        <f>IF(OR('Per creator'!$T68="",'Per creator'!$T68="✓"),0,1)</f>
        <v>0</v>
      </c>
      <c r="H68">
        <v>61</v>
      </c>
      <c r="I68" t="str">
        <f>IFERROR(INDEX('Per creator'!$A$8:$A$507,MATCH(H68,$A$8:$A$507,0)),"")</f>
        <v/>
      </c>
      <c r="J68" t="str">
        <f>IF(I68="","",SUMIF(P_Creator,I68,P_Cost))</f>
        <v/>
      </c>
      <c r="K68" t="str">
        <f>IF(I68="","",SUMIF(P_Creator,I68,P_Result))</f>
        <v/>
      </c>
      <c r="L68" t="str">
        <f>IF(I68="","",IF(AND(N(J68)&gt;0,N(K68)&gt;0),J68/K68+H68/10000000,1000000000+H68))</f>
        <v/>
      </c>
      <c r="M68" t="str">
        <f>IFERROR(MATCH(SMALL($L$8:$L$157,H68),$L$8:$L$157,0),"")</f>
        <v/>
      </c>
    </row>
    <row r="69" spans="1:13">
      <c r="A69" t="str">
        <f>IF('Per creator'!$A69="","",IF(COUNTIF('Per creator'!$A$8:$A69,'Per creator'!$A69)=1,MAX($A$7:$A68)+1,""))</f>
        <v/>
      </c>
      <c r="B69" t="str">
        <f>IF(OR('Per creator'!$A69="",'Per creator'!$D69=""),"",IF(COUNTIFS('Per creator'!$D$8:$D69,'Per creator'!$D69,$D$8:$D69,1)=1,MAX($B$7:$B68)+1,""))</f>
        <v/>
      </c>
      <c r="C69" t="str">
        <f>IF('Per creator'!$A69="","",ROW())</f>
        <v/>
      </c>
      <c r="D69">
        <f>IF('Per creator'!$A69="",0,1)</f>
        <v>0</v>
      </c>
      <c r="E69">
        <f>IF(OR('Per creator'!$T69="",'Per creator'!$T69="✓"),0,1)</f>
        <v>0</v>
      </c>
      <c r="H69">
        <v>62</v>
      </c>
      <c r="I69" t="str">
        <f>IFERROR(INDEX('Per creator'!$A$8:$A$507,MATCH(H69,$A$8:$A$507,0)),"")</f>
        <v/>
      </c>
      <c r="J69" t="str">
        <f>IF(I69="","",SUMIF(P_Creator,I69,P_Cost))</f>
        <v/>
      </c>
      <c r="K69" t="str">
        <f>IF(I69="","",SUMIF(P_Creator,I69,P_Result))</f>
        <v/>
      </c>
      <c r="L69" t="str">
        <f>IF(I69="","",IF(AND(N(J69)&gt;0,N(K69)&gt;0),J69/K69+H69/10000000,1000000000+H69))</f>
        <v/>
      </c>
      <c r="M69" t="str">
        <f>IFERROR(MATCH(SMALL($L$8:$L$157,H69),$L$8:$L$157,0),"")</f>
        <v/>
      </c>
    </row>
    <row r="70" spans="1:13">
      <c r="A70" t="str">
        <f>IF('Per creator'!$A70="","",IF(COUNTIF('Per creator'!$A$8:$A70,'Per creator'!$A70)=1,MAX($A$7:$A69)+1,""))</f>
        <v/>
      </c>
      <c r="B70" t="str">
        <f>IF(OR('Per creator'!$A70="",'Per creator'!$D70=""),"",IF(COUNTIFS('Per creator'!$D$8:$D70,'Per creator'!$D70,$D$8:$D70,1)=1,MAX($B$7:$B69)+1,""))</f>
        <v/>
      </c>
      <c r="C70" t="str">
        <f>IF('Per creator'!$A70="","",ROW())</f>
        <v/>
      </c>
      <c r="D70">
        <f>IF('Per creator'!$A70="",0,1)</f>
        <v>0</v>
      </c>
      <c r="E70">
        <f>IF(OR('Per creator'!$T70="",'Per creator'!$T70="✓"),0,1)</f>
        <v>0</v>
      </c>
      <c r="H70">
        <v>63</v>
      </c>
      <c r="I70" t="str">
        <f>IFERROR(INDEX('Per creator'!$A$8:$A$507,MATCH(H70,$A$8:$A$507,0)),"")</f>
        <v/>
      </c>
      <c r="J70" t="str">
        <f>IF(I70="","",SUMIF(P_Creator,I70,P_Cost))</f>
        <v/>
      </c>
      <c r="K70" t="str">
        <f>IF(I70="","",SUMIF(P_Creator,I70,P_Result))</f>
        <v/>
      </c>
      <c r="L70" t="str">
        <f>IF(I70="","",IF(AND(N(J70)&gt;0,N(K70)&gt;0),J70/K70+H70/10000000,1000000000+H70))</f>
        <v/>
      </c>
      <c r="M70" t="str">
        <f>IFERROR(MATCH(SMALL($L$8:$L$157,H70),$L$8:$L$157,0),"")</f>
        <v/>
      </c>
    </row>
    <row r="71" spans="1:13">
      <c r="A71" t="str">
        <f>IF('Per creator'!$A71="","",IF(COUNTIF('Per creator'!$A$8:$A71,'Per creator'!$A71)=1,MAX($A$7:$A70)+1,""))</f>
        <v/>
      </c>
      <c r="B71" t="str">
        <f>IF(OR('Per creator'!$A71="",'Per creator'!$D71=""),"",IF(COUNTIFS('Per creator'!$D$8:$D71,'Per creator'!$D71,$D$8:$D71,1)=1,MAX($B$7:$B70)+1,""))</f>
        <v/>
      </c>
      <c r="C71" t="str">
        <f>IF('Per creator'!$A71="","",ROW())</f>
        <v/>
      </c>
      <c r="D71">
        <f>IF('Per creator'!$A71="",0,1)</f>
        <v>0</v>
      </c>
      <c r="E71">
        <f>IF(OR('Per creator'!$T71="",'Per creator'!$T71="✓"),0,1)</f>
        <v>0</v>
      </c>
      <c r="H71">
        <v>64</v>
      </c>
      <c r="I71" t="str">
        <f>IFERROR(INDEX('Per creator'!$A$8:$A$507,MATCH(H71,$A$8:$A$507,0)),"")</f>
        <v/>
      </c>
      <c r="J71" t="str">
        <f>IF(I71="","",SUMIF(P_Creator,I71,P_Cost))</f>
        <v/>
      </c>
      <c r="K71" t="str">
        <f>IF(I71="","",SUMIF(P_Creator,I71,P_Result))</f>
        <v/>
      </c>
      <c r="L71" t="str">
        <f>IF(I71="","",IF(AND(N(J71)&gt;0,N(K71)&gt;0),J71/K71+H71/10000000,1000000000+H71))</f>
        <v/>
      </c>
      <c r="M71" t="str">
        <f>IFERROR(MATCH(SMALL($L$8:$L$157,H71),$L$8:$L$157,0),"")</f>
        <v/>
      </c>
    </row>
    <row r="72" spans="1:13">
      <c r="A72" t="str">
        <f>IF('Per creator'!$A72="","",IF(COUNTIF('Per creator'!$A$8:$A72,'Per creator'!$A72)=1,MAX($A$7:$A71)+1,""))</f>
        <v/>
      </c>
      <c r="B72" t="str">
        <f>IF(OR('Per creator'!$A72="",'Per creator'!$D72=""),"",IF(COUNTIFS('Per creator'!$D$8:$D72,'Per creator'!$D72,$D$8:$D72,1)=1,MAX($B$7:$B71)+1,""))</f>
        <v/>
      </c>
      <c r="C72" t="str">
        <f>IF('Per creator'!$A72="","",ROW())</f>
        <v/>
      </c>
      <c r="D72">
        <f>IF('Per creator'!$A72="",0,1)</f>
        <v>0</v>
      </c>
      <c r="E72">
        <f>IF(OR('Per creator'!$T72="",'Per creator'!$T72="✓"),0,1)</f>
        <v>0</v>
      </c>
      <c r="H72">
        <v>65</v>
      </c>
      <c r="I72" t="str">
        <f>IFERROR(INDEX('Per creator'!$A$8:$A$507,MATCH(H72,$A$8:$A$507,0)),"")</f>
        <v/>
      </c>
      <c r="J72" t="str">
        <f>IF(I72="","",SUMIF(P_Creator,I72,P_Cost))</f>
        <v/>
      </c>
      <c r="K72" t="str">
        <f>IF(I72="","",SUMIF(P_Creator,I72,P_Result))</f>
        <v/>
      </c>
      <c r="L72" t="str">
        <f>IF(I72="","",IF(AND(N(J72)&gt;0,N(K72)&gt;0),J72/K72+H72/10000000,1000000000+H72))</f>
        <v/>
      </c>
      <c r="M72" t="str">
        <f>IFERROR(MATCH(SMALL($L$8:$L$157,H72),$L$8:$L$157,0),"")</f>
        <v/>
      </c>
    </row>
    <row r="73" spans="1:13">
      <c r="A73" t="str">
        <f>IF('Per creator'!$A73="","",IF(COUNTIF('Per creator'!$A$8:$A73,'Per creator'!$A73)=1,MAX($A$7:$A72)+1,""))</f>
        <v/>
      </c>
      <c r="B73" t="str">
        <f>IF(OR('Per creator'!$A73="",'Per creator'!$D73=""),"",IF(COUNTIFS('Per creator'!$D$8:$D73,'Per creator'!$D73,$D$8:$D73,1)=1,MAX($B$7:$B72)+1,""))</f>
        <v/>
      </c>
      <c r="C73" t="str">
        <f>IF('Per creator'!$A73="","",ROW())</f>
        <v/>
      </c>
      <c r="D73">
        <f>IF('Per creator'!$A73="",0,1)</f>
        <v>0</v>
      </c>
      <c r="E73">
        <f>IF(OR('Per creator'!$T73="",'Per creator'!$T73="✓"),0,1)</f>
        <v>0</v>
      </c>
      <c r="H73">
        <v>66</v>
      </c>
      <c r="I73" t="str">
        <f>IFERROR(INDEX('Per creator'!$A$8:$A$507,MATCH(H73,$A$8:$A$507,0)),"")</f>
        <v/>
      </c>
      <c r="J73" t="str">
        <f>IF(I73="","",SUMIF(P_Creator,I73,P_Cost))</f>
        <v/>
      </c>
      <c r="K73" t="str">
        <f>IF(I73="","",SUMIF(P_Creator,I73,P_Result))</f>
        <v/>
      </c>
      <c r="L73" t="str">
        <f>IF(I73="","",IF(AND(N(J73)&gt;0,N(K73)&gt;0),J73/K73+H73/10000000,1000000000+H73))</f>
        <v/>
      </c>
      <c r="M73" t="str">
        <f>IFERROR(MATCH(SMALL($L$8:$L$157,H73),$L$8:$L$157,0),"")</f>
        <v/>
      </c>
    </row>
    <row r="74" spans="1:13">
      <c r="A74" t="str">
        <f>IF('Per creator'!$A74="","",IF(COUNTIF('Per creator'!$A$8:$A74,'Per creator'!$A74)=1,MAX($A$7:$A73)+1,""))</f>
        <v/>
      </c>
      <c r="B74" t="str">
        <f>IF(OR('Per creator'!$A74="",'Per creator'!$D74=""),"",IF(COUNTIFS('Per creator'!$D$8:$D74,'Per creator'!$D74,$D$8:$D74,1)=1,MAX($B$7:$B73)+1,""))</f>
        <v/>
      </c>
      <c r="C74" t="str">
        <f>IF('Per creator'!$A74="","",ROW())</f>
        <v/>
      </c>
      <c r="D74">
        <f>IF('Per creator'!$A74="",0,1)</f>
        <v>0</v>
      </c>
      <c r="E74">
        <f>IF(OR('Per creator'!$T74="",'Per creator'!$T74="✓"),0,1)</f>
        <v>0</v>
      </c>
      <c r="H74">
        <v>67</v>
      </c>
      <c r="I74" t="str">
        <f>IFERROR(INDEX('Per creator'!$A$8:$A$507,MATCH(H74,$A$8:$A$507,0)),"")</f>
        <v/>
      </c>
      <c r="J74" t="str">
        <f>IF(I74="","",SUMIF(P_Creator,I74,P_Cost))</f>
        <v/>
      </c>
      <c r="K74" t="str">
        <f>IF(I74="","",SUMIF(P_Creator,I74,P_Result))</f>
        <v/>
      </c>
      <c r="L74" t="str">
        <f>IF(I74="","",IF(AND(N(J74)&gt;0,N(K74)&gt;0),J74/K74+H74/10000000,1000000000+H74))</f>
        <v/>
      </c>
      <c r="M74" t="str">
        <f>IFERROR(MATCH(SMALL($L$8:$L$157,H74),$L$8:$L$157,0),"")</f>
        <v/>
      </c>
    </row>
    <row r="75" spans="1:13">
      <c r="A75" t="str">
        <f>IF('Per creator'!$A75="","",IF(COUNTIF('Per creator'!$A$8:$A75,'Per creator'!$A75)=1,MAX($A$7:$A74)+1,""))</f>
        <v/>
      </c>
      <c r="B75" t="str">
        <f>IF(OR('Per creator'!$A75="",'Per creator'!$D75=""),"",IF(COUNTIFS('Per creator'!$D$8:$D75,'Per creator'!$D75,$D$8:$D75,1)=1,MAX($B$7:$B74)+1,""))</f>
        <v/>
      </c>
      <c r="C75" t="str">
        <f>IF('Per creator'!$A75="","",ROW())</f>
        <v/>
      </c>
      <c r="D75">
        <f>IF('Per creator'!$A75="",0,1)</f>
        <v>0</v>
      </c>
      <c r="E75">
        <f>IF(OR('Per creator'!$T75="",'Per creator'!$T75="✓"),0,1)</f>
        <v>0</v>
      </c>
      <c r="H75">
        <v>68</v>
      </c>
      <c r="I75" t="str">
        <f>IFERROR(INDEX('Per creator'!$A$8:$A$507,MATCH(H75,$A$8:$A$507,0)),"")</f>
        <v/>
      </c>
      <c r="J75" t="str">
        <f>IF(I75="","",SUMIF(P_Creator,I75,P_Cost))</f>
        <v/>
      </c>
      <c r="K75" t="str">
        <f>IF(I75="","",SUMIF(P_Creator,I75,P_Result))</f>
        <v/>
      </c>
      <c r="L75" t="str">
        <f>IF(I75="","",IF(AND(N(J75)&gt;0,N(K75)&gt;0),J75/K75+H75/10000000,1000000000+H75))</f>
        <v/>
      </c>
      <c r="M75" t="str">
        <f>IFERROR(MATCH(SMALL($L$8:$L$157,H75),$L$8:$L$157,0),"")</f>
        <v/>
      </c>
    </row>
    <row r="76" spans="1:13">
      <c r="A76" t="str">
        <f>IF('Per creator'!$A76="","",IF(COUNTIF('Per creator'!$A$8:$A76,'Per creator'!$A76)=1,MAX($A$7:$A75)+1,""))</f>
        <v/>
      </c>
      <c r="B76" t="str">
        <f>IF(OR('Per creator'!$A76="",'Per creator'!$D76=""),"",IF(COUNTIFS('Per creator'!$D$8:$D76,'Per creator'!$D76,$D$8:$D76,1)=1,MAX($B$7:$B75)+1,""))</f>
        <v/>
      </c>
      <c r="C76" t="str">
        <f>IF('Per creator'!$A76="","",ROW())</f>
        <v/>
      </c>
      <c r="D76">
        <f>IF('Per creator'!$A76="",0,1)</f>
        <v>0</v>
      </c>
      <c r="E76">
        <f>IF(OR('Per creator'!$T76="",'Per creator'!$T76="✓"),0,1)</f>
        <v>0</v>
      </c>
      <c r="H76">
        <v>69</v>
      </c>
      <c r="I76" t="str">
        <f>IFERROR(INDEX('Per creator'!$A$8:$A$507,MATCH(H76,$A$8:$A$507,0)),"")</f>
        <v/>
      </c>
      <c r="J76" t="str">
        <f>IF(I76="","",SUMIF(P_Creator,I76,P_Cost))</f>
        <v/>
      </c>
      <c r="K76" t="str">
        <f>IF(I76="","",SUMIF(P_Creator,I76,P_Result))</f>
        <v/>
      </c>
      <c r="L76" t="str">
        <f>IF(I76="","",IF(AND(N(J76)&gt;0,N(K76)&gt;0),J76/K76+H76/10000000,1000000000+H76))</f>
        <v/>
      </c>
      <c r="M76" t="str">
        <f>IFERROR(MATCH(SMALL($L$8:$L$157,H76),$L$8:$L$157,0),"")</f>
        <v/>
      </c>
    </row>
    <row r="77" spans="1:13">
      <c r="A77" t="str">
        <f>IF('Per creator'!$A77="","",IF(COUNTIF('Per creator'!$A$8:$A77,'Per creator'!$A77)=1,MAX($A$7:$A76)+1,""))</f>
        <v/>
      </c>
      <c r="B77" t="str">
        <f>IF(OR('Per creator'!$A77="",'Per creator'!$D77=""),"",IF(COUNTIFS('Per creator'!$D$8:$D77,'Per creator'!$D77,$D$8:$D77,1)=1,MAX($B$7:$B76)+1,""))</f>
        <v/>
      </c>
      <c r="C77" t="str">
        <f>IF('Per creator'!$A77="","",ROW())</f>
        <v/>
      </c>
      <c r="D77">
        <f>IF('Per creator'!$A77="",0,1)</f>
        <v>0</v>
      </c>
      <c r="E77">
        <f>IF(OR('Per creator'!$T77="",'Per creator'!$T77="✓"),0,1)</f>
        <v>0</v>
      </c>
      <c r="H77">
        <v>70</v>
      </c>
      <c r="I77" t="str">
        <f>IFERROR(INDEX('Per creator'!$A$8:$A$507,MATCH(H77,$A$8:$A$507,0)),"")</f>
        <v/>
      </c>
      <c r="J77" t="str">
        <f>IF(I77="","",SUMIF(P_Creator,I77,P_Cost))</f>
        <v/>
      </c>
      <c r="K77" t="str">
        <f>IF(I77="","",SUMIF(P_Creator,I77,P_Result))</f>
        <v/>
      </c>
      <c r="L77" t="str">
        <f>IF(I77="","",IF(AND(N(J77)&gt;0,N(K77)&gt;0),J77/K77+H77/10000000,1000000000+H77))</f>
        <v/>
      </c>
      <c r="M77" t="str">
        <f>IFERROR(MATCH(SMALL($L$8:$L$157,H77),$L$8:$L$157,0),"")</f>
        <v/>
      </c>
    </row>
    <row r="78" spans="1:13">
      <c r="A78" t="str">
        <f>IF('Per creator'!$A78="","",IF(COUNTIF('Per creator'!$A$8:$A78,'Per creator'!$A78)=1,MAX($A$7:$A77)+1,""))</f>
        <v/>
      </c>
      <c r="B78" t="str">
        <f>IF(OR('Per creator'!$A78="",'Per creator'!$D78=""),"",IF(COUNTIFS('Per creator'!$D$8:$D78,'Per creator'!$D78,$D$8:$D78,1)=1,MAX($B$7:$B77)+1,""))</f>
        <v/>
      </c>
      <c r="C78" t="str">
        <f>IF('Per creator'!$A78="","",ROW())</f>
        <v/>
      </c>
      <c r="D78">
        <f>IF('Per creator'!$A78="",0,1)</f>
        <v>0</v>
      </c>
      <c r="E78">
        <f>IF(OR('Per creator'!$T78="",'Per creator'!$T78="✓"),0,1)</f>
        <v>0</v>
      </c>
      <c r="H78">
        <v>71</v>
      </c>
      <c r="I78" t="str">
        <f>IFERROR(INDEX('Per creator'!$A$8:$A$507,MATCH(H78,$A$8:$A$507,0)),"")</f>
        <v/>
      </c>
      <c r="J78" t="str">
        <f>IF(I78="","",SUMIF(P_Creator,I78,P_Cost))</f>
        <v/>
      </c>
      <c r="K78" t="str">
        <f>IF(I78="","",SUMIF(P_Creator,I78,P_Result))</f>
        <v/>
      </c>
      <c r="L78" t="str">
        <f>IF(I78="","",IF(AND(N(J78)&gt;0,N(K78)&gt;0),J78/K78+H78/10000000,1000000000+H78))</f>
        <v/>
      </c>
      <c r="M78" t="str">
        <f>IFERROR(MATCH(SMALL($L$8:$L$157,H78),$L$8:$L$157,0),"")</f>
        <v/>
      </c>
    </row>
    <row r="79" spans="1:13">
      <c r="A79" t="str">
        <f>IF('Per creator'!$A79="","",IF(COUNTIF('Per creator'!$A$8:$A79,'Per creator'!$A79)=1,MAX($A$7:$A78)+1,""))</f>
        <v/>
      </c>
      <c r="B79" t="str">
        <f>IF(OR('Per creator'!$A79="",'Per creator'!$D79=""),"",IF(COUNTIFS('Per creator'!$D$8:$D79,'Per creator'!$D79,$D$8:$D79,1)=1,MAX($B$7:$B78)+1,""))</f>
        <v/>
      </c>
      <c r="C79" t="str">
        <f>IF('Per creator'!$A79="","",ROW())</f>
        <v/>
      </c>
      <c r="D79">
        <f>IF('Per creator'!$A79="",0,1)</f>
        <v>0</v>
      </c>
      <c r="E79">
        <f>IF(OR('Per creator'!$T79="",'Per creator'!$T79="✓"),0,1)</f>
        <v>0</v>
      </c>
      <c r="H79">
        <v>72</v>
      </c>
      <c r="I79" t="str">
        <f>IFERROR(INDEX('Per creator'!$A$8:$A$507,MATCH(H79,$A$8:$A$507,0)),"")</f>
        <v/>
      </c>
      <c r="J79" t="str">
        <f>IF(I79="","",SUMIF(P_Creator,I79,P_Cost))</f>
        <v/>
      </c>
      <c r="K79" t="str">
        <f>IF(I79="","",SUMIF(P_Creator,I79,P_Result))</f>
        <v/>
      </c>
      <c r="L79" t="str">
        <f>IF(I79="","",IF(AND(N(J79)&gt;0,N(K79)&gt;0),J79/K79+H79/10000000,1000000000+H79))</f>
        <v/>
      </c>
      <c r="M79" t="str">
        <f>IFERROR(MATCH(SMALL($L$8:$L$157,H79),$L$8:$L$157,0),"")</f>
        <v/>
      </c>
    </row>
    <row r="80" spans="1:13">
      <c r="A80" t="str">
        <f>IF('Per creator'!$A80="","",IF(COUNTIF('Per creator'!$A$8:$A80,'Per creator'!$A80)=1,MAX($A$7:$A79)+1,""))</f>
        <v/>
      </c>
      <c r="B80" t="str">
        <f>IF(OR('Per creator'!$A80="",'Per creator'!$D80=""),"",IF(COUNTIFS('Per creator'!$D$8:$D80,'Per creator'!$D80,$D$8:$D80,1)=1,MAX($B$7:$B79)+1,""))</f>
        <v/>
      </c>
      <c r="C80" t="str">
        <f>IF('Per creator'!$A80="","",ROW())</f>
        <v/>
      </c>
      <c r="D80">
        <f>IF('Per creator'!$A80="",0,1)</f>
        <v>0</v>
      </c>
      <c r="E80">
        <f>IF(OR('Per creator'!$T80="",'Per creator'!$T80="✓"),0,1)</f>
        <v>0</v>
      </c>
      <c r="H80">
        <v>73</v>
      </c>
      <c r="I80" t="str">
        <f>IFERROR(INDEX('Per creator'!$A$8:$A$507,MATCH(H80,$A$8:$A$507,0)),"")</f>
        <v/>
      </c>
      <c r="J80" t="str">
        <f>IF(I80="","",SUMIF(P_Creator,I80,P_Cost))</f>
        <v/>
      </c>
      <c r="K80" t="str">
        <f>IF(I80="","",SUMIF(P_Creator,I80,P_Result))</f>
        <v/>
      </c>
      <c r="L80" t="str">
        <f>IF(I80="","",IF(AND(N(J80)&gt;0,N(K80)&gt;0),J80/K80+H80/10000000,1000000000+H80))</f>
        <v/>
      </c>
      <c r="M80" t="str">
        <f>IFERROR(MATCH(SMALL($L$8:$L$157,H80),$L$8:$L$157,0),"")</f>
        <v/>
      </c>
    </row>
    <row r="81" spans="1:13">
      <c r="A81" t="str">
        <f>IF('Per creator'!$A81="","",IF(COUNTIF('Per creator'!$A$8:$A81,'Per creator'!$A81)=1,MAX($A$7:$A80)+1,""))</f>
        <v/>
      </c>
      <c r="B81" t="str">
        <f>IF(OR('Per creator'!$A81="",'Per creator'!$D81=""),"",IF(COUNTIFS('Per creator'!$D$8:$D81,'Per creator'!$D81,$D$8:$D81,1)=1,MAX($B$7:$B80)+1,""))</f>
        <v/>
      </c>
      <c r="C81" t="str">
        <f>IF('Per creator'!$A81="","",ROW())</f>
        <v/>
      </c>
      <c r="D81">
        <f>IF('Per creator'!$A81="",0,1)</f>
        <v>0</v>
      </c>
      <c r="E81">
        <f>IF(OR('Per creator'!$T81="",'Per creator'!$T81="✓"),0,1)</f>
        <v>0</v>
      </c>
      <c r="H81">
        <v>74</v>
      </c>
      <c r="I81" t="str">
        <f>IFERROR(INDEX('Per creator'!$A$8:$A$507,MATCH(H81,$A$8:$A$507,0)),"")</f>
        <v/>
      </c>
      <c r="J81" t="str">
        <f>IF(I81="","",SUMIF(P_Creator,I81,P_Cost))</f>
        <v/>
      </c>
      <c r="K81" t="str">
        <f>IF(I81="","",SUMIF(P_Creator,I81,P_Result))</f>
        <v/>
      </c>
      <c r="L81" t="str">
        <f>IF(I81="","",IF(AND(N(J81)&gt;0,N(K81)&gt;0),J81/K81+H81/10000000,1000000000+H81))</f>
        <v/>
      </c>
      <c r="M81" t="str">
        <f>IFERROR(MATCH(SMALL($L$8:$L$157,H81),$L$8:$L$157,0),"")</f>
        <v/>
      </c>
    </row>
    <row r="82" spans="1:13">
      <c r="A82" t="str">
        <f>IF('Per creator'!$A82="","",IF(COUNTIF('Per creator'!$A$8:$A82,'Per creator'!$A82)=1,MAX($A$7:$A81)+1,""))</f>
        <v/>
      </c>
      <c r="B82" t="str">
        <f>IF(OR('Per creator'!$A82="",'Per creator'!$D82=""),"",IF(COUNTIFS('Per creator'!$D$8:$D82,'Per creator'!$D82,$D$8:$D82,1)=1,MAX($B$7:$B81)+1,""))</f>
        <v/>
      </c>
      <c r="C82" t="str">
        <f>IF('Per creator'!$A82="","",ROW())</f>
        <v/>
      </c>
      <c r="D82">
        <f>IF('Per creator'!$A82="",0,1)</f>
        <v>0</v>
      </c>
      <c r="E82">
        <f>IF(OR('Per creator'!$T82="",'Per creator'!$T82="✓"),0,1)</f>
        <v>0</v>
      </c>
      <c r="H82">
        <v>75</v>
      </c>
      <c r="I82" t="str">
        <f>IFERROR(INDEX('Per creator'!$A$8:$A$507,MATCH(H82,$A$8:$A$507,0)),"")</f>
        <v/>
      </c>
      <c r="J82" t="str">
        <f>IF(I82="","",SUMIF(P_Creator,I82,P_Cost))</f>
        <v/>
      </c>
      <c r="K82" t="str">
        <f>IF(I82="","",SUMIF(P_Creator,I82,P_Result))</f>
        <v/>
      </c>
      <c r="L82" t="str">
        <f>IF(I82="","",IF(AND(N(J82)&gt;0,N(K82)&gt;0),J82/K82+H82/10000000,1000000000+H82))</f>
        <v/>
      </c>
      <c r="M82" t="str">
        <f>IFERROR(MATCH(SMALL($L$8:$L$157,H82),$L$8:$L$157,0),"")</f>
        <v/>
      </c>
    </row>
    <row r="83" spans="1:13">
      <c r="A83" t="str">
        <f>IF('Per creator'!$A83="","",IF(COUNTIF('Per creator'!$A$8:$A83,'Per creator'!$A83)=1,MAX($A$7:$A82)+1,""))</f>
        <v/>
      </c>
      <c r="B83" t="str">
        <f>IF(OR('Per creator'!$A83="",'Per creator'!$D83=""),"",IF(COUNTIFS('Per creator'!$D$8:$D83,'Per creator'!$D83,$D$8:$D83,1)=1,MAX($B$7:$B82)+1,""))</f>
        <v/>
      </c>
      <c r="C83" t="str">
        <f>IF('Per creator'!$A83="","",ROW())</f>
        <v/>
      </c>
      <c r="D83">
        <f>IF('Per creator'!$A83="",0,1)</f>
        <v>0</v>
      </c>
      <c r="E83">
        <f>IF(OR('Per creator'!$T83="",'Per creator'!$T83="✓"),0,1)</f>
        <v>0</v>
      </c>
      <c r="H83">
        <v>76</v>
      </c>
      <c r="I83" t="str">
        <f>IFERROR(INDEX('Per creator'!$A$8:$A$507,MATCH(H83,$A$8:$A$507,0)),"")</f>
        <v/>
      </c>
      <c r="J83" t="str">
        <f>IF(I83="","",SUMIF(P_Creator,I83,P_Cost))</f>
        <v/>
      </c>
      <c r="K83" t="str">
        <f>IF(I83="","",SUMIF(P_Creator,I83,P_Result))</f>
        <v/>
      </c>
      <c r="L83" t="str">
        <f>IF(I83="","",IF(AND(N(J83)&gt;0,N(K83)&gt;0),J83/K83+H83/10000000,1000000000+H83))</f>
        <v/>
      </c>
      <c r="M83" t="str">
        <f>IFERROR(MATCH(SMALL($L$8:$L$157,H83),$L$8:$L$157,0),"")</f>
        <v/>
      </c>
    </row>
    <row r="84" spans="1:13">
      <c r="A84" t="str">
        <f>IF('Per creator'!$A84="","",IF(COUNTIF('Per creator'!$A$8:$A84,'Per creator'!$A84)=1,MAX($A$7:$A83)+1,""))</f>
        <v/>
      </c>
      <c r="B84" t="str">
        <f>IF(OR('Per creator'!$A84="",'Per creator'!$D84=""),"",IF(COUNTIFS('Per creator'!$D$8:$D84,'Per creator'!$D84,$D$8:$D84,1)=1,MAX($B$7:$B83)+1,""))</f>
        <v/>
      </c>
      <c r="C84" t="str">
        <f>IF('Per creator'!$A84="","",ROW())</f>
        <v/>
      </c>
      <c r="D84">
        <f>IF('Per creator'!$A84="",0,1)</f>
        <v>0</v>
      </c>
      <c r="E84">
        <f>IF(OR('Per creator'!$T84="",'Per creator'!$T84="✓"),0,1)</f>
        <v>0</v>
      </c>
      <c r="H84">
        <v>77</v>
      </c>
      <c r="I84" t="str">
        <f>IFERROR(INDEX('Per creator'!$A$8:$A$507,MATCH(H84,$A$8:$A$507,0)),"")</f>
        <v/>
      </c>
      <c r="J84" t="str">
        <f>IF(I84="","",SUMIF(P_Creator,I84,P_Cost))</f>
        <v/>
      </c>
      <c r="K84" t="str">
        <f>IF(I84="","",SUMIF(P_Creator,I84,P_Result))</f>
        <v/>
      </c>
      <c r="L84" t="str">
        <f>IF(I84="","",IF(AND(N(J84)&gt;0,N(K84)&gt;0),J84/K84+H84/10000000,1000000000+H84))</f>
        <v/>
      </c>
      <c r="M84" t="str">
        <f>IFERROR(MATCH(SMALL($L$8:$L$157,H84),$L$8:$L$157,0),"")</f>
        <v/>
      </c>
    </row>
    <row r="85" spans="1:13">
      <c r="A85" t="str">
        <f>IF('Per creator'!$A85="","",IF(COUNTIF('Per creator'!$A$8:$A85,'Per creator'!$A85)=1,MAX($A$7:$A84)+1,""))</f>
        <v/>
      </c>
      <c r="B85" t="str">
        <f>IF(OR('Per creator'!$A85="",'Per creator'!$D85=""),"",IF(COUNTIFS('Per creator'!$D$8:$D85,'Per creator'!$D85,$D$8:$D85,1)=1,MAX($B$7:$B84)+1,""))</f>
        <v/>
      </c>
      <c r="C85" t="str">
        <f>IF('Per creator'!$A85="","",ROW())</f>
        <v/>
      </c>
      <c r="D85">
        <f>IF('Per creator'!$A85="",0,1)</f>
        <v>0</v>
      </c>
      <c r="E85">
        <f>IF(OR('Per creator'!$T85="",'Per creator'!$T85="✓"),0,1)</f>
        <v>0</v>
      </c>
      <c r="H85">
        <v>78</v>
      </c>
      <c r="I85" t="str">
        <f>IFERROR(INDEX('Per creator'!$A$8:$A$507,MATCH(H85,$A$8:$A$507,0)),"")</f>
        <v/>
      </c>
      <c r="J85" t="str">
        <f>IF(I85="","",SUMIF(P_Creator,I85,P_Cost))</f>
        <v/>
      </c>
      <c r="K85" t="str">
        <f>IF(I85="","",SUMIF(P_Creator,I85,P_Result))</f>
        <v/>
      </c>
      <c r="L85" t="str">
        <f>IF(I85="","",IF(AND(N(J85)&gt;0,N(K85)&gt;0),J85/K85+H85/10000000,1000000000+H85))</f>
        <v/>
      </c>
      <c r="M85" t="str">
        <f>IFERROR(MATCH(SMALL($L$8:$L$157,H85),$L$8:$L$157,0),"")</f>
        <v/>
      </c>
    </row>
    <row r="86" spans="1:13">
      <c r="A86" t="str">
        <f>IF('Per creator'!$A86="","",IF(COUNTIF('Per creator'!$A$8:$A86,'Per creator'!$A86)=1,MAX($A$7:$A85)+1,""))</f>
        <v/>
      </c>
      <c r="B86" t="str">
        <f>IF(OR('Per creator'!$A86="",'Per creator'!$D86=""),"",IF(COUNTIFS('Per creator'!$D$8:$D86,'Per creator'!$D86,$D$8:$D86,1)=1,MAX($B$7:$B85)+1,""))</f>
        <v/>
      </c>
      <c r="C86" t="str">
        <f>IF('Per creator'!$A86="","",ROW())</f>
        <v/>
      </c>
      <c r="D86">
        <f>IF('Per creator'!$A86="",0,1)</f>
        <v>0</v>
      </c>
      <c r="E86">
        <f>IF(OR('Per creator'!$T86="",'Per creator'!$T86="✓"),0,1)</f>
        <v>0</v>
      </c>
      <c r="H86">
        <v>79</v>
      </c>
      <c r="I86" t="str">
        <f>IFERROR(INDEX('Per creator'!$A$8:$A$507,MATCH(H86,$A$8:$A$507,0)),"")</f>
        <v/>
      </c>
      <c r="J86" t="str">
        <f>IF(I86="","",SUMIF(P_Creator,I86,P_Cost))</f>
        <v/>
      </c>
      <c r="K86" t="str">
        <f>IF(I86="","",SUMIF(P_Creator,I86,P_Result))</f>
        <v/>
      </c>
      <c r="L86" t="str">
        <f>IF(I86="","",IF(AND(N(J86)&gt;0,N(K86)&gt;0),J86/K86+H86/10000000,1000000000+H86))</f>
        <v/>
      </c>
      <c r="M86" t="str">
        <f>IFERROR(MATCH(SMALL($L$8:$L$157,H86),$L$8:$L$157,0),"")</f>
        <v/>
      </c>
    </row>
    <row r="87" spans="1:13">
      <c r="A87" t="str">
        <f>IF('Per creator'!$A87="","",IF(COUNTIF('Per creator'!$A$8:$A87,'Per creator'!$A87)=1,MAX($A$7:$A86)+1,""))</f>
        <v/>
      </c>
      <c r="B87" t="str">
        <f>IF(OR('Per creator'!$A87="",'Per creator'!$D87=""),"",IF(COUNTIFS('Per creator'!$D$8:$D87,'Per creator'!$D87,$D$8:$D87,1)=1,MAX($B$7:$B86)+1,""))</f>
        <v/>
      </c>
      <c r="C87" t="str">
        <f>IF('Per creator'!$A87="","",ROW())</f>
        <v/>
      </c>
      <c r="D87">
        <f>IF('Per creator'!$A87="",0,1)</f>
        <v>0</v>
      </c>
      <c r="E87">
        <f>IF(OR('Per creator'!$T87="",'Per creator'!$T87="✓"),0,1)</f>
        <v>0</v>
      </c>
      <c r="H87">
        <v>80</v>
      </c>
      <c r="I87" t="str">
        <f>IFERROR(INDEX('Per creator'!$A$8:$A$507,MATCH(H87,$A$8:$A$507,0)),"")</f>
        <v/>
      </c>
      <c r="J87" t="str">
        <f>IF(I87="","",SUMIF(P_Creator,I87,P_Cost))</f>
        <v/>
      </c>
      <c r="K87" t="str">
        <f>IF(I87="","",SUMIF(P_Creator,I87,P_Result))</f>
        <v/>
      </c>
      <c r="L87" t="str">
        <f>IF(I87="","",IF(AND(N(J87)&gt;0,N(K87)&gt;0),J87/K87+H87/10000000,1000000000+H87))</f>
        <v/>
      </c>
      <c r="M87" t="str">
        <f>IFERROR(MATCH(SMALL($L$8:$L$157,H87),$L$8:$L$157,0),"")</f>
        <v/>
      </c>
    </row>
    <row r="88" spans="1:13">
      <c r="A88" t="str">
        <f>IF('Per creator'!$A88="","",IF(COUNTIF('Per creator'!$A$8:$A88,'Per creator'!$A88)=1,MAX($A$7:$A87)+1,""))</f>
        <v/>
      </c>
      <c r="B88" t="str">
        <f>IF(OR('Per creator'!$A88="",'Per creator'!$D88=""),"",IF(COUNTIFS('Per creator'!$D$8:$D88,'Per creator'!$D88,$D$8:$D88,1)=1,MAX($B$7:$B87)+1,""))</f>
        <v/>
      </c>
      <c r="C88" t="str">
        <f>IF('Per creator'!$A88="","",ROW())</f>
        <v/>
      </c>
      <c r="D88">
        <f>IF('Per creator'!$A88="",0,1)</f>
        <v>0</v>
      </c>
      <c r="E88">
        <f>IF(OR('Per creator'!$T88="",'Per creator'!$T88="✓"),0,1)</f>
        <v>0</v>
      </c>
      <c r="H88">
        <v>81</v>
      </c>
      <c r="I88" t="str">
        <f>IFERROR(INDEX('Per creator'!$A$8:$A$507,MATCH(H88,$A$8:$A$507,0)),"")</f>
        <v/>
      </c>
      <c r="J88" t="str">
        <f>IF(I88="","",SUMIF(P_Creator,I88,P_Cost))</f>
        <v/>
      </c>
      <c r="K88" t="str">
        <f>IF(I88="","",SUMIF(P_Creator,I88,P_Result))</f>
        <v/>
      </c>
      <c r="L88" t="str">
        <f>IF(I88="","",IF(AND(N(J88)&gt;0,N(K88)&gt;0),J88/K88+H88/10000000,1000000000+H88))</f>
        <v/>
      </c>
      <c r="M88" t="str">
        <f>IFERROR(MATCH(SMALL($L$8:$L$157,H88),$L$8:$L$157,0),"")</f>
        <v/>
      </c>
    </row>
    <row r="89" spans="1:13">
      <c r="A89" t="str">
        <f>IF('Per creator'!$A89="","",IF(COUNTIF('Per creator'!$A$8:$A89,'Per creator'!$A89)=1,MAX($A$7:$A88)+1,""))</f>
        <v/>
      </c>
      <c r="B89" t="str">
        <f>IF(OR('Per creator'!$A89="",'Per creator'!$D89=""),"",IF(COUNTIFS('Per creator'!$D$8:$D89,'Per creator'!$D89,$D$8:$D89,1)=1,MAX($B$7:$B88)+1,""))</f>
        <v/>
      </c>
      <c r="C89" t="str">
        <f>IF('Per creator'!$A89="","",ROW())</f>
        <v/>
      </c>
      <c r="D89">
        <f>IF('Per creator'!$A89="",0,1)</f>
        <v>0</v>
      </c>
      <c r="E89">
        <f>IF(OR('Per creator'!$T89="",'Per creator'!$T89="✓"),0,1)</f>
        <v>0</v>
      </c>
      <c r="H89">
        <v>82</v>
      </c>
      <c r="I89" t="str">
        <f>IFERROR(INDEX('Per creator'!$A$8:$A$507,MATCH(H89,$A$8:$A$507,0)),"")</f>
        <v/>
      </c>
      <c r="J89" t="str">
        <f>IF(I89="","",SUMIF(P_Creator,I89,P_Cost))</f>
        <v/>
      </c>
      <c r="K89" t="str">
        <f>IF(I89="","",SUMIF(P_Creator,I89,P_Result))</f>
        <v/>
      </c>
      <c r="L89" t="str">
        <f>IF(I89="","",IF(AND(N(J89)&gt;0,N(K89)&gt;0),J89/K89+H89/10000000,1000000000+H89))</f>
        <v/>
      </c>
      <c r="M89" t="str">
        <f>IFERROR(MATCH(SMALL($L$8:$L$157,H89),$L$8:$L$157,0),"")</f>
        <v/>
      </c>
    </row>
    <row r="90" spans="1:13">
      <c r="A90" t="str">
        <f>IF('Per creator'!$A90="","",IF(COUNTIF('Per creator'!$A$8:$A90,'Per creator'!$A90)=1,MAX($A$7:$A89)+1,""))</f>
        <v/>
      </c>
      <c r="B90" t="str">
        <f>IF(OR('Per creator'!$A90="",'Per creator'!$D90=""),"",IF(COUNTIFS('Per creator'!$D$8:$D90,'Per creator'!$D90,$D$8:$D90,1)=1,MAX($B$7:$B89)+1,""))</f>
        <v/>
      </c>
      <c r="C90" t="str">
        <f>IF('Per creator'!$A90="","",ROW())</f>
        <v/>
      </c>
      <c r="D90">
        <f>IF('Per creator'!$A90="",0,1)</f>
        <v>0</v>
      </c>
      <c r="E90">
        <f>IF(OR('Per creator'!$T90="",'Per creator'!$T90="✓"),0,1)</f>
        <v>0</v>
      </c>
      <c r="H90">
        <v>83</v>
      </c>
      <c r="I90" t="str">
        <f>IFERROR(INDEX('Per creator'!$A$8:$A$507,MATCH(H90,$A$8:$A$507,0)),"")</f>
        <v/>
      </c>
      <c r="J90" t="str">
        <f>IF(I90="","",SUMIF(P_Creator,I90,P_Cost))</f>
        <v/>
      </c>
      <c r="K90" t="str">
        <f>IF(I90="","",SUMIF(P_Creator,I90,P_Result))</f>
        <v/>
      </c>
      <c r="L90" t="str">
        <f>IF(I90="","",IF(AND(N(J90)&gt;0,N(K90)&gt;0),J90/K90+H90/10000000,1000000000+H90))</f>
        <v/>
      </c>
      <c r="M90" t="str">
        <f>IFERROR(MATCH(SMALL($L$8:$L$157,H90),$L$8:$L$157,0),"")</f>
        <v/>
      </c>
    </row>
    <row r="91" spans="1:13">
      <c r="A91" t="str">
        <f>IF('Per creator'!$A91="","",IF(COUNTIF('Per creator'!$A$8:$A91,'Per creator'!$A91)=1,MAX($A$7:$A90)+1,""))</f>
        <v/>
      </c>
      <c r="B91" t="str">
        <f>IF(OR('Per creator'!$A91="",'Per creator'!$D91=""),"",IF(COUNTIFS('Per creator'!$D$8:$D91,'Per creator'!$D91,$D$8:$D91,1)=1,MAX($B$7:$B90)+1,""))</f>
        <v/>
      </c>
      <c r="C91" t="str">
        <f>IF('Per creator'!$A91="","",ROW())</f>
        <v/>
      </c>
      <c r="D91">
        <f>IF('Per creator'!$A91="",0,1)</f>
        <v>0</v>
      </c>
      <c r="E91">
        <f>IF(OR('Per creator'!$T91="",'Per creator'!$T91="✓"),0,1)</f>
        <v>0</v>
      </c>
      <c r="H91">
        <v>84</v>
      </c>
      <c r="I91" t="str">
        <f>IFERROR(INDEX('Per creator'!$A$8:$A$507,MATCH(H91,$A$8:$A$507,0)),"")</f>
        <v/>
      </c>
      <c r="J91" t="str">
        <f>IF(I91="","",SUMIF(P_Creator,I91,P_Cost))</f>
        <v/>
      </c>
      <c r="K91" t="str">
        <f>IF(I91="","",SUMIF(P_Creator,I91,P_Result))</f>
        <v/>
      </c>
      <c r="L91" t="str">
        <f>IF(I91="","",IF(AND(N(J91)&gt;0,N(K91)&gt;0),J91/K91+H91/10000000,1000000000+H91))</f>
        <v/>
      </c>
      <c r="M91" t="str">
        <f>IFERROR(MATCH(SMALL($L$8:$L$157,H91),$L$8:$L$157,0),"")</f>
        <v/>
      </c>
    </row>
    <row r="92" spans="1:13">
      <c r="A92" t="str">
        <f>IF('Per creator'!$A92="","",IF(COUNTIF('Per creator'!$A$8:$A92,'Per creator'!$A92)=1,MAX($A$7:$A91)+1,""))</f>
        <v/>
      </c>
      <c r="B92" t="str">
        <f>IF(OR('Per creator'!$A92="",'Per creator'!$D92=""),"",IF(COUNTIFS('Per creator'!$D$8:$D92,'Per creator'!$D92,$D$8:$D92,1)=1,MAX($B$7:$B91)+1,""))</f>
        <v/>
      </c>
      <c r="C92" t="str">
        <f>IF('Per creator'!$A92="","",ROW())</f>
        <v/>
      </c>
      <c r="D92">
        <f>IF('Per creator'!$A92="",0,1)</f>
        <v>0</v>
      </c>
      <c r="E92">
        <f>IF(OR('Per creator'!$T92="",'Per creator'!$T92="✓"),0,1)</f>
        <v>0</v>
      </c>
      <c r="H92">
        <v>85</v>
      </c>
      <c r="I92" t="str">
        <f>IFERROR(INDEX('Per creator'!$A$8:$A$507,MATCH(H92,$A$8:$A$507,0)),"")</f>
        <v/>
      </c>
      <c r="J92" t="str">
        <f>IF(I92="","",SUMIF(P_Creator,I92,P_Cost))</f>
        <v/>
      </c>
      <c r="K92" t="str">
        <f>IF(I92="","",SUMIF(P_Creator,I92,P_Result))</f>
        <v/>
      </c>
      <c r="L92" t="str">
        <f>IF(I92="","",IF(AND(N(J92)&gt;0,N(K92)&gt;0),J92/K92+H92/10000000,1000000000+H92))</f>
        <v/>
      </c>
      <c r="M92" t="str">
        <f>IFERROR(MATCH(SMALL($L$8:$L$157,H92),$L$8:$L$157,0),"")</f>
        <v/>
      </c>
    </row>
    <row r="93" spans="1:13">
      <c r="A93" t="str">
        <f>IF('Per creator'!$A93="","",IF(COUNTIF('Per creator'!$A$8:$A93,'Per creator'!$A93)=1,MAX($A$7:$A92)+1,""))</f>
        <v/>
      </c>
      <c r="B93" t="str">
        <f>IF(OR('Per creator'!$A93="",'Per creator'!$D93=""),"",IF(COUNTIFS('Per creator'!$D$8:$D93,'Per creator'!$D93,$D$8:$D93,1)=1,MAX($B$7:$B92)+1,""))</f>
        <v/>
      </c>
      <c r="C93" t="str">
        <f>IF('Per creator'!$A93="","",ROW())</f>
        <v/>
      </c>
      <c r="D93">
        <f>IF('Per creator'!$A93="",0,1)</f>
        <v>0</v>
      </c>
      <c r="E93">
        <f>IF(OR('Per creator'!$T93="",'Per creator'!$T93="✓"),0,1)</f>
        <v>0</v>
      </c>
      <c r="H93">
        <v>86</v>
      </c>
      <c r="I93" t="str">
        <f>IFERROR(INDEX('Per creator'!$A$8:$A$507,MATCH(H93,$A$8:$A$507,0)),"")</f>
        <v/>
      </c>
      <c r="J93" t="str">
        <f>IF(I93="","",SUMIF(P_Creator,I93,P_Cost))</f>
        <v/>
      </c>
      <c r="K93" t="str">
        <f>IF(I93="","",SUMIF(P_Creator,I93,P_Result))</f>
        <v/>
      </c>
      <c r="L93" t="str">
        <f>IF(I93="","",IF(AND(N(J93)&gt;0,N(K93)&gt;0),J93/K93+H93/10000000,1000000000+H93))</f>
        <v/>
      </c>
      <c r="M93" t="str">
        <f>IFERROR(MATCH(SMALL($L$8:$L$157,H93),$L$8:$L$157,0),"")</f>
        <v/>
      </c>
    </row>
    <row r="94" spans="1:13">
      <c r="A94" t="str">
        <f>IF('Per creator'!$A94="","",IF(COUNTIF('Per creator'!$A$8:$A94,'Per creator'!$A94)=1,MAX($A$7:$A93)+1,""))</f>
        <v/>
      </c>
      <c r="B94" t="str">
        <f>IF(OR('Per creator'!$A94="",'Per creator'!$D94=""),"",IF(COUNTIFS('Per creator'!$D$8:$D94,'Per creator'!$D94,$D$8:$D94,1)=1,MAX($B$7:$B93)+1,""))</f>
        <v/>
      </c>
      <c r="C94" t="str">
        <f>IF('Per creator'!$A94="","",ROW())</f>
        <v/>
      </c>
      <c r="D94">
        <f>IF('Per creator'!$A94="",0,1)</f>
        <v>0</v>
      </c>
      <c r="E94">
        <f>IF(OR('Per creator'!$T94="",'Per creator'!$T94="✓"),0,1)</f>
        <v>0</v>
      </c>
      <c r="H94">
        <v>87</v>
      </c>
      <c r="I94" t="str">
        <f>IFERROR(INDEX('Per creator'!$A$8:$A$507,MATCH(H94,$A$8:$A$507,0)),"")</f>
        <v/>
      </c>
      <c r="J94" t="str">
        <f>IF(I94="","",SUMIF(P_Creator,I94,P_Cost))</f>
        <v/>
      </c>
      <c r="K94" t="str">
        <f>IF(I94="","",SUMIF(P_Creator,I94,P_Result))</f>
        <v/>
      </c>
      <c r="L94" t="str">
        <f>IF(I94="","",IF(AND(N(J94)&gt;0,N(K94)&gt;0),J94/K94+H94/10000000,1000000000+H94))</f>
        <v/>
      </c>
      <c r="M94" t="str">
        <f>IFERROR(MATCH(SMALL($L$8:$L$157,H94),$L$8:$L$157,0),"")</f>
        <v/>
      </c>
    </row>
    <row r="95" spans="1:13">
      <c r="A95" t="str">
        <f>IF('Per creator'!$A95="","",IF(COUNTIF('Per creator'!$A$8:$A95,'Per creator'!$A95)=1,MAX($A$7:$A94)+1,""))</f>
        <v/>
      </c>
      <c r="B95" t="str">
        <f>IF(OR('Per creator'!$A95="",'Per creator'!$D95=""),"",IF(COUNTIFS('Per creator'!$D$8:$D95,'Per creator'!$D95,$D$8:$D95,1)=1,MAX($B$7:$B94)+1,""))</f>
        <v/>
      </c>
      <c r="C95" t="str">
        <f>IF('Per creator'!$A95="","",ROW())</f>
        <v/>
      </c>
      <c r="D95">
        <f>IF('Per creator'!$A95="",0,1)</f>
        <v>0</v>
      </c>
      <c r="E95">
        <f>IF(OR('Per creator'!$T95="",'Per creator'!$T95="✓"),0,1)</f>
        <v>0</v>
      </c>
      <c r="H95">
        <v>88</v>
      </c>
      <c r="I95" t="str">
        <f>IFERROR(INDEX('Per creator'!$A$8:$A$507,MATCH(H95,$A$8:$A$507,0)),"")</f>
        <v/>
      </c>
      <c r="J95" t="str">
        <f>IF(I95="","",SUMIF(P_Creator,I95,P_Cost))</f>
        <v/>
      </c>
      <c r="K95" t="str">
        <f>IF(I95="","",SUMIF(P_Creator,I95,P_Result))</f>
        <v/>
      </c>
      <c r="L95" t="str">
        <f>IF(I95="","",IF(AND(N(J95)&gt;0,N(K95)&gt;0),J95/K95+H95/10000000,1000000000+H95))</f>
        <v/>
      </c>
      <c r="M95" t="str">
        <f>IFERROR(MATCH(SMALL($L$8:$L$157,H95),$L$8:$L$157,0),"")</f>
        <v/>
      </c>
    </row>
    <row r="96" spans="1:13">
      <c r="A96" t="str">
        <f>IF('Per creator'!$A96="","",IF(COUNTIF('Per creator'!$A$8:$A96,'Per creator'!$A96)=1,MAX($A$7:$A95)+1,""))</f>
        <v/>
      </c>
      <c r="B96" t="str">
        <f>IF(OR('Per creator'!$A96="",'Per creator'!$D96=""),"",IF(COUNTIFS('Per creator'!$D$8:$D96,'Per creator'!$D96,$D$8:$D96,1)=1,MAX($B$7:$B95)+1,""))</f>
        <v/>
      </c>
      <c r="C96" t="str">
        <f>IF('Per creator'!$A96="","",ROW())</f>
        <v/>
      </c>
      <c r="D96">
        <f>IF('Per creator'!$A96="",0,1)</f>
        <v>0</v>
      </c>
      <c r="E96">
        <f>IF(OR('Per creator'!$T96="",'Per creator'!$T96="✓"),0,1)</f>
        <v>0</v>
      </c>
      <c r="H96">
        <v>89</v>
      </c>
      <c r="I96" t="str">
        <f>IFERROR(INDEX('Per creator'!$A$8:$A$507,MATCH(H96,$A$8:$A$507,0)),"")</f>
        <v/>
      </c>
      <c r="J96" t="str">
        <f>IF(I96="","",SUMIF(P_Creator,I96,P_Cost))</f>
        <v/>
      </c>
      <c r="K96" t="str">
        <f>IF(I96="","",SUMIF(P_Creator,I96,P_Result))</f>
        <v/>
      </c>
      <c r="L96" t="str">
        <f>IF(I96="","",IF(AND(N(J96)&gt;0,N(K96)&gt;0),J96/K96+H96/10000000,1000000000+H96))</f>
        <v/>
      </c>
      <c r="M96" t="str">
        <f>IFERROR(MATCH(SMALL($L$8:$L$157,H96),$L$8:$L$157,0),"")</f>
        <v/>
      </c>
    </row>
    <row r="97" spans="1:13">
      <c r="A97" t="str">
        <f>IF('Per creator'!$A97="","",IF(COUNTIF('Per creator'!$A$8:$A97,'Per creator'!$A97)=1,MAX($A$7:$A96)+1,""))</f>
        <v/>
      </c>
      <c r="B97" t="str">
        <f>IF(OR('Per creator'!$A97="",'Per creator'!$D97=""),"",IF(COUNTIFS('Per creator'!$D$8:$D97,'Per creator'!$D97,$D$8:$D97,1)=1,MAX($B$7:$B96)+1,""))</f>
        <v/>
      </c>
      <c r="C97" t="str">
        <f>IF('Per creator'!$A97="","",ROW())</f>
        <v/>
      </c>
      <c r="D97">
        <f>IF('Per creator'!$A97="",0,1)</f>
        <v>0</v>
      </c>
      <c r="E97">
        <f>IF(OR('Per creator'!$T97="",'Per creator'!$T97="✓"),0,1)</f>
        <v>0</v>
      </c>
      <c r="H97">
        <v>90</v>
      </c>
      <c r="I97" t="str">
        <f>IFERROR(INDEX('Per creator'!$A$8:$A$507,MATCH(H97,$A$8:$A$507,0)),"")</f>
        <v/>
      </c>
      <c r="J97" t="str">
        <f>IF(I97="","",SUMIF(P_Creator,I97,P_Cost))</f>
        <v/>
      </c>
      <c r="K97" t="str">
        <f>IF(I97="","",SUMIF(P_Creator,I97,P_Result))</f>
        <v/>
      </c>
      <c r="L97" t="str">
        <f>IF(I97="","",IF(AND(N(J97)&gt;0,N(K97)&gt;0),J97/K97+H97/10000000,1000000000+H97))</f>
        <v/>
      </c>
      <c r="M97" t="str">
        <f>IFERROR(MATCH(SMALL($L$8:$L$157,H97),$L$8:$L$157,0),"")</f>
        <v/>
      </c>
    </row>
    <row r="98" spans="1:13">
      <c r="A98" t="str">
        <f>IF('Per creator'!$A98="","",IF(COUNTIF('Per creator'!$A$8:$A98,'Per creator'!$A98)=1,MAX($A$7:$A97)+1,""))</f>
        <v/>
      </c>
      <c r="B98" t="str">
        <f>IF(OR('Per creator'!$A98="",'Per creator'!$D98=""),"",IF(COUNTIFS('Per creator'!$D$8:$D98,'Per creator'!$D98,$D$8:$D98,1)=1,MAX($B$7:$B97)+1,""))</f>
        <v/>
      </c>
      <c r="C98" t="str">
        <f>IF('Per creator'!$A98="","",ROW())</f>
        <v/>
      </c>
      <c r="D98">
        <f>IF('Per creator'!$A98="",0,1)</f>
        <v>0</v>
      </c>
      <c r="E98">
        <f>IF(OR('Per creator'!$T98="",'Per creator'!$T98="✓"),0,1)</f>
        <v>0</v>
      </c>
      <c r="H98">
        <v>91</v>
      </c>
      <c r="I98" t="str">
        <f>IFERROR(INDEX('Per creator'!$A$8:$A$507,MATCH(H98,$A$8:$A$507,0)),"")</f>
        <v/>
      </c>
      <c r="J98" t="str">
        <f>IF(I98="","",SUMIF(P_Creator,I98,P_Cost))</f>
        <v/>
      </c>
      <c r="K98" t="str">
        <f>IF(I98="","",SUMIF(P_Creator,I98,P_Result))</f>
        <v/>
      </c>
      <c r="L98" t="str">
        <f>IF(I98="","",IF(AND(N(J98)&gt;0,N(K98)&gt;0),J98/K98+H98/10000000,1000000000+H98))</f>
        <v/>
      </c>
      <c r="M98" t="str">
        <f>IFERROR(MATCH(SMALL($L$8:$L$157,H98),$L$8:$L$157,0),"")</f>
        <v/>
      </c>
    </row>
    <row r="99" spans="1:13">
      <c r="A99" t="str">
        <f>IF('Per creator'!$A99="","",IF(COUNTIF('Per creator'!$A$8:$A99,'Per creator'!$A99)=1,MAX($A$7:$A98)+1,""))</f>
        <v/>
      </c>
      <c r="B99" t="str">
        <f>IF(OR('Per creator'!$A99="",'Per creator'!$D99=""),"",IF(COUNTIFS('Per creator'!$D$8:$D99,'Per creator'!$D99,$D$8:$D99,1)=1,MAX($B$7:$B98)+1,""))</f>
        <v/>
      </c>
      <c r="C99" t="str">
        <f>IF('Per creator'!$A99="","",ROW())</f>
        <v/>
      </c>
      <c r="D99">
        <f>IF('Per creator'!$A99="",0,1)</f>
        <v>0</v>
      </c>
      <c r="E99">
        <f>IF(OR('Per creator'!$T99="",'Per creator'!$T99="✓"),0,1)</f>
        <v>0</v>
      </c>
      <c r="H99">
        <v>92</v>
      </c>
      <c r="I99" t="str">
        <f>IFERROR(INDEX('Per creator'!$A$8:$A$507,MATCH(H99,$A$8:$A$507,0)),"")</f>
        <v/>
      </c>
      <c r="J99" t="str">
        <f>IF(I99="","",SUMIF(P_Creator,I99,P_Cost))</f>
        <v/>
      </c>
      <c r="K99" t="str">
        <f>IF(I99="","",SUMIF(P_Creator,I99,P_Result))</f>
        <v/>
      </c>
      <c r="L99" t="str">
        <f>IF(I99="","",IF(AND(N(J99)&gt;0,N(K99)&gt;0),J99/K99+H99/10000000,1000000000+H99))</f>
        <v/>
      </c>
      <c r="M99" t="str">
        <f>IFERROR(MATCH(SMALL($L$8:$L$157,H99),$L$8:$L$157,0),"")</f>
        <v/>
      </c>
    </row>
    <row r="100" spans="1:13">
      <c r="A100" t="str">
        <f>IF('Per creator'!$A100="","",IF(COUNTIF('Per creator'!$A$8:$A100,'Per creator'!$A100)=1,MAX($A$7:$A99)+1,""))</f>
        <v/>
      </c>
      <c r="B100" t="str">
        <f>IF(OR('Per creator'!$A100="",'Per creator'!$D100=""),"",IF(COUNTIFS('Per creator'!$D$8:$D100,'Per creator'!$D100,$D$8:$D100,1)=1,MAX($B$7:$B99)+1,""))</f>
        <v/>
      </c>
      <c r="C100" t="str">
        <f>IF('Per creator'!$A100="","",ROW())</f>
        <v/>
      </c>
      <c r="D100">
        <f>IF('Per creator'!$A100="",0,1)</f>
        <v>0</v>
      </c>
      <c r="E100">
        <f>IF(OR('Per creator'!$T100="",'Per creator'!$T100="✓"),0,1)</f>
        <v>0</v>
      </c>
      <c r="H100">
        <v>93</v>
      </c>
      <c r="I100" t="str">
        <f>IFERROR(INDEX('Per creator'!$A$8:$A$507,MATCH(H100,$A$8:$A$507,0)),"")</f>
        <v/>
      </c>
      <c r="J100" t="str">
        <f>IF(I100="","",SUMIF(P_Creator,I100,P_Cost))</f>
        <v/>
      </c>
      <c r="K100" t="str">
        <f>IF(I100="","",SUMIF(P_Creator,I100,P_Result))</f>
        <v/>
      </c>
      <c r="L100" t="str">
        <f>IF(I100="","",IF(AND(N(J100)&gt;0,N(K100)&gt;0),J100/K100+H100/10000000,1000000000+H100))</f>
        <v/>
      </c>
      <c r="M100" t="str">
        <f>IFERROR(MATCH(SMALL($L$8:$L$157,H100),$L$8:$L$157,0),"")</f>
        <v/>
      </c>
    </row>
    <row r="101" spans="1:13">
      <c r="A101" t="str">
        <f>IF('Per creator'!$A101="","",IF(COUNTIF('Per creator'!$A$8:$A101,'Per creator'!$A101)=1,MAX($A$7:$A100)+1,""))</f>
        <v/>
      </c>
      <c r="B101" t="str">
        <f>IF(OR('Per creator'!$A101="",'Per creator'!$D101=""),"",IF(COUNTIFS('Per creator'!$D$8:$D101,'Per creator'!$D101,$D$8:$D101,1)=1,MAX($B$7:$B100)+1,""))</f>
        <v/>
      </c>
      <c r="C101" t="str">
        <f>IF('Per creator'!$A101="","",ROW())</f>
        <v/>
      </c>
      <c r="D101">
        <f>IF('Per creator'!$A101="",0,1)</f>
        <v>0</v>
      </c>
      <c r="E101">
        <f>IF(OR('Per creator'!$T101="",'Per creator'!$T101="✓"),0,1)</f>
        <v>0</v>
      </c>
      <c r="H101">
        <v>94</v>
      </c>
      <c r="I101" t="str">
        <f>IFERROR(INDEX('Per creator'!$A$8:$A$507,MATCH(H101,$A$8:$A$507,0)),"")</f>
        <v/>
      </c>
      <c r="J101" t="str">
        <f>IF(I101="","",SUMIF(P_Creator,I101,P_Cost))</f>
        <v/>
      </c>
      <c r="K101" t="str">
        <f>IF(I101="","",SUMIF(P_Creator,I101,P_Result))</f>
        <v/>
      </c>
      <c r="L101" t="str">
        <f>IF(I101="","",IF(AND(N(J101)&gt;0,N(K101)&gt;0),J101/K101+H101/10000000,1000000000+H101))</f>
        <v/>
      </c>
      <c r="M101" t="str">
        <f>IFERROR(MATCH(SMALL($L$8:$L$157,H101),$L$8:$L$157,0),"")</f>
        <v/>
      </c>
    </row>
    <row r="102" spans="1:13">
      <c r="A102" t="str">
        <f>IF('Per creator'!$A102="","",IF(COUNTIF('Per creator'!$A$8:$A102,'Per creator'!$A102)=1,MAX($A$7:$A101)+1,""))</f>
        <v/>
      </c>
      <c r="B102" t="str">
        <f>IF(OR('Per creator'!$A102="",'Per creator'!$D102=""),"",IF(COUNTIFS('Per creator'!$D$8:$D102,'Per creator'!$D102,$D$8:$D102,1)=1,MAX($B$7:$B101)+1,""))</f>
        <v/>
      </c>
      <c r="C102" t="str">
        <f>IF('Per creator'!$A102="","",ROW())</f>
        <v/>
      </c>
      <c r="D102">
        <f>IF('Per creator'!$A102="",0,1)</f>
        <v>0</v>
      </c>
      <c r="E102">
        <f>IF(OR('Per creator'!$T102="",'Per creator'!$T102="✓"),0,1)</f>
        <v>0</v>
      </c>
      <c r="H102">
        <v>95</v>
      </c>
      <c r="I102" t="str">
        <f>IFERROR(INDEX('Per creator'!$A$8:$A$507,MATCH(H102,$A$8:$A$507,0)),"")</f>
        <v/>
      </c>
      <c r="J102" t="str">
        <f>IF(I102="","",SUMIF(P_Creator,I102,P_Cost))</f>
        <v/>
      </c>
      <c r="K102" t="str">
        <f>IF(I102="","",SUMIF(P_Creator,I102,P_Result))</f>
        <v/>
      </c>
      <c r="L102" t="str">
        <f>IF(I102="","",IF(AND(N(J102)&gt;0,N(K102)&gt;0),J102/K102+H102/10000000,1000000000+H102))</f>
        <v/>
      </c>
      <c r="M102" t="str">
        <f>IFERROR(MATCH(SMALL($L$8:$L$157,H102),$L$8:$L$157,0),"")</f>
        <v/>
      </c>
    </row>
    <row r="103" spans="1:13">
      <c r="A103" t="str">
        <f>IF('Per creator'!$A103="","",IF(COUNTIF('Per creator'!$A$8:$A103,'Per creator'!$A103)=1,MAX($A$7:$A102)+1,""))</f>
        <v/>
      </c>
      <c r="B103" t="str">
        <f>IF(OR('Per creator'!$A103="",'Per creator'!$D103=""),"",IF(COUNTIFS('Per creator'!$D$8:$D103,'Per creator'!$D103,$D$8:$D103,1)=1,MAX($B$7:$B102)+1,""))</f>
        <v/>
      </c>
      <c r="C103" t="str">
        <f>IF('Per creator'!$A103="","",ROW())</f>
        <v/>
      </c>
      <c r="D103">
        <f>IF('Per creator'!$A103="",0,1)</f>
        <v>0</v>
      </c>
      <c r="E103">
        <f>IF(OR('Per creator'!$T103="",'Per creator'!$T103="✓"),0,1)</f>
        <v>0</v>
      </c>
      <c r="H103">
        <v>96</v>
      </c>
      <c r="I103" t="str">
        <f>IFERROR(INDEX('Per creator'!$A$8:$A$507,MATCH(H103,$A$8:$A$507,0)),"")</f>
        <v/>
      </c>
      <c r="J103" t="str">
        <f>IF(I103="","",SUMIF(P_Creator,I103,P_Cost))</f>
        <v/>
      </c>
      <c r="K103" t="str">
        <f>IF(I103="","",SUMIF(P_Creator,I103,P_Result))</f>
        <v/>
      </c>
      <c r="L103" t="str">
        <f>IF(I103="","",IF(AND(N(J103)&gt;0,N(K103)&gt;0),J103/K103+H103/10000000,1000000000+H103))</f>
        <v/>
      </c>
      <c r="M103" t="str">
        <f>IFERROR(MATCH(SMALL($L$8:$L$157,H103),$L$8:$L$157,0),"")</f>
        <v/>
      </c>
    </row>
    <row r="104" spans="1:13">
      <c r="A104" t="str">
        <f>IF('Per creator'!$A104="","",IF(COUNTIF('Per creator'!$A$8:$A104,'Per creator'!$A104)=1,MAX($A$7:$A103)+1,""))</f>
        <v/>
      </c>
      <c r="B104" t="str">
        <f>IF(OR('Per creator'!$A104="",'Per creator'!$D104=""),"",IF(COUNTIFS('Per creator'!$D$8:$D104,'Per creator'!$D104,$D$8:$D104,1)=1,MAX($B$7:$B103)+1,""))</f>
        <v/>
      </c>
      <c r="C104" t="str">
        <f>IF('Per creator'!$A104="","",ROW())</f>
        <v/>
      </c>
      <c r="D104">
        <f>IF('Per creator'!$A104="",0,1)</f>
        <v>0</v>
      </c>
      <c r="E104">
        <f>IF(OR('Per creator'!$T104="",'Per creator'!$T104="✓"),0,1)</f>
        <v>0</v>
      </c>
      <c r="H104">
        <v>97</v>
      </c>
      <c r="I104" t="str">
        <f>IFERROR(INDEX('Per creator'!$A$8:$A$507,MATCH(H104,$A$8:$A$507,0)),"")</f>
        <v/>
      </c>
      <c r="J104" t="str">
        <f>IF(I104="","",SUMIF(P_Creator,I104,P_Cost))</f>
        <v/>
      </c>
      <c r="K104" t="str">
        <f>IF(I104="","",SUMIF(P_Creator,I104,P_Result))</f>
        <v/>
      </c>
      <c r="L104" t="str">
        <f>IF(I104="","",IF(AND(N(J104)&gt;0,N(K104)&gt;0),J104/K104+H104/10000000,1000000000+H104))</f>
        <v/>
      </c>
      <c r="M104" t="str">
        <f>IFERROR(MATCH(SMALL($L$8:$L$157,H104),$L$8:$L$157,0),"")</f>
        <v/>
      </c>
    </row>
    <row r="105" spans="1:13">
      <c r="A105" t="str">
        <f>IF('Per creator'!$A105="","",IF(COUNTIF('Per creator'!$A$8:$A105,'Per creator'!$A105)=1,MAX($A$7:$A104)+1,""))</f>
        <v/>
      </c>
      <c r="B105" t="str">
        <f>IF(OR('Per creator'!$A105="",'Per creator'!$D105=""),"",IF(COUNTIFS('Per creator'!$D$8:$D105,'Per creator'!$D105,$D$8:$D105,1)=1,MAX($B$7:$B104)+1,""))</f>
        <v/>
      </c>
      <c r="C105" t="str">
        <f>IF('Per creator'!$A105="","",ROW())</f>
        <v/>
      </c>
      <c r="D105">
        <f>IF('Per creator'!$A105="",0,1)</f>
        <v>0</v>
      </c>
      <c r="E105">
        <f>IF(OR('Per creator'!$T105="",'Per creator'!$T105="✓"),0,1)</f>
        <v>0</v>
      </c>
      <c r="H105">
        <v>98</v>
      </c>
      <c r="I105" t="str">
        <f>IFERROR(INDEX('Per creator'!$A$8:$A$507,MATCH(H105,$A$8:$A$507,0)),"")</f>
        <v/>
      </c>
      <c r="J105" t="str">
        <f>IF(I105="","",SUMIF(P_Creator,I105,P_Cost))</f>
        <v/>
      </c>
      <c r="K105" t="str">
        <f>IF(I105="","",SUMIF(P_Creator,I105,P_Result))</f>
        <v/>
      </c>
      <c r="L105" t="str">
        <f>IF(I105="","",IF(AND(N(J105)&gt;0,N(K105)&gt;0),J105/K105+H105/10000000,1000000000+H105))</f>
        <v/>
      </c>
      <c r="M105" t="str">
        <f>IFERROR(MATCH(SMALL($L$8:$L$157,H105),$L$8:$L$157,0),"")</f>
        <v/>
      </c>
    </row>
    <row r="106" spans="1:13">
      <c r="A106" t="str">
        <f>IF('Per creator'!$A106="","",IF(COUNTIF('Per creator'!$A$8:$A106,'Per creator'!$A106)=1,MAX($A$7:$A105)+1,""))</f>
        <v/>
      </c>
      <c r="B106" t="str">
        <f>IF(OR('Per creator'!$A106="",'Per creator'!$D106=""),"",IF(COUNTIFS('Per creator'!$D$8:$D106,'Per creator'!$D106,$D$8:$D106,1)=1,MAX($B$7:$B105)+1,""))</f>
        <v/>
      </c>
      <c r="C106" t="str">
        <f>IF('Per creator'!$A106="","",ROW())</f>
        <v/>
      </c>
      <c r="D106">
        <f>IF('Per creator'!$A106="",0,1)</f>
        <v>0</v>
      </c>
      <c r="E106">
        <f>IF(OR('Per creator'!$T106="",'Per creator'!$T106="✓"),0,1)</f>
        <v>0</v>
      </c>
      <c r="H106">
        <v>99</v>
      </c>
      <c r="I106" t="str">
        <f>IFERROR(INDEX('Per creator'!$A$8:$A$507,MATCH(H106,$A$8:$A$507,0)),"")</f>
        <v/>
      </c>
      <c r="J106" t="str">
        <f>IF(I106="","",SUMIF(P_Creator,I106,P_Cost))</f>
        <v/>
      </c>
      <c r="K106" t="str">
        <f>IF(I106="","",SUMIF(P_Creator,I106,P_Result))</f>
        <v/>
      </c>
      <c r="L106" t="str">
        <f>IF(I106="","",IF(AND(N(J106)&gt;0,N(K106)&gt;0),J106/K106+H106/10000000,1000000000+H106))</f>
        <v/>
      </c>
      <c r="M106" t="str">
        <f>IFERROR(MATCH(SMALL($L$8:$L$157,H106),$L$8:$L$157,0),"")</f>
        <v/>
      </c>
    </row>
    <row r="107" spans="1:13">
      <c r="A107" t="str">
        <f>IF('Per creator'!$A107="","",IF(COUNTIF('Per creator'!$A$8:$A107,'Per creator'!$A107)=1,MAX($A$7:$A106)+1,""))</f>
        <v/>
      </c>
      <c r="B107" t="str">
        <f>IF(OR('Per creator'!$A107="",'Per creator'!$D107=""),"",IF(COUNTIFS('Per creator'!$D$8:$D107,'Per creator'!$D107,$D$8:$D107,1)=1,MAX($B$7:$B106)+1,""))</f>
        <v/>
      </c>
      <c r="C107" t="str">
        <f>IF('Per creator'!$A107="","",ROW())</f>
        <v/>
      </c>
      <c r="D107">
        <f>IF('Per creator'!$A107="",0,1)</f>
        <v>0</v>
      </c>
      <c r="E107">
        <f>IF(OR('Per creator'!$T107="",'Per creator'!$T107="✓"),0,1)</f>
        <v>0</v>
      </c>
      <c r="H107">
        <v>100</v>
      </c>
      <c r="I107" t="str">
        <f>IFERROR(INDEX('Per creator'!$A$8:$A$507,MATCH(H107,$A$8:$A$507,0)),"")</f>
        <v/>
      </c>
      <c r="J107" t="str">
        <f>IF(I107="","",SUMIF(P_Creator,I107,P_Cost))</f>
        <v/>
      </c>
      <c r="K107" t="str">
        <f>IF(I107="","",SUMIF(P_Creator,I107,P_Result))</f>
        <v/>
      </c>
      <c r="L107" t="str">
        <f>IF(I107="","",IF(AND(N(J107)&gt;0,N(K107)&gt;0),J107/K107+H107/10000000,1000000000+H107))</f>
        <v/>
      </c>
      <c r="M107" t="str">
        <f>IFERROR(MATCH(SMALL($L$8:$L$157,H107),$L$8:$L$157,0),"")</f>
        <v/>
      </c>
    </row>
    <row r="108" spans="1:13">
      <c r="A108" t="str">
        <f>IF('Per creator'!$A108="","",IF(COUNTIF('Per creator'!$A$8:$A108,'Per creator'!$A108)=1,MAX($A$7:$A107)+1,""))</f>
        <v/>
      </c>
      <c r="B108" t="str">
        <f>IF(OR('Per creator'!$A108="",'Per creator'!$D108=""),"",IF(COUNTIFS('Per creator'!$D$8:$D108,'Per creator'!$D108,$D$8:$D108,1)=1,MAX($B$7:$B107)+1,""))</f>
        <v/>
      </c>
      <c r="C108" t="str">
        <f>IF('Per creator'!$A108="","",ROW())</f>
        <v/>
      </c>
      <c r="D108">
        <f>IF('Per creator'!$A108="",0,1)</f>
        <v>0</v>
      </c>
      <c r="E108">
        <f>IF(OR('Per creator'!$T108="",'Per creator'!$T108="✓"),0,1)</f>
        <v>0</v>
      </c>
      <c r="H108">
        <v>101</v>
      </c>
      <c r="I108" t="str">
        <f>IFERROR(INDEX('Per creator'!$A$8:$A$507,MATCH(H108,$A$8:$A$507,0)),"")</f>
        <v/>
      </c>
      <c r="J108" t="str">
        <f>IF(I108="","",SUMIF(P_Creator,I108,P_Cost))</f>
        <v/>
      </c>
      <c r="K108" t="str">
        <f>IF(I108="","",SUMIF(P_Creator,I108,P_Result))</f>
        <v/>
      </c>
      <c r="L108" t="str">
        <f>IF(I108="","",IF(AND(N(J108)&gt;0,N(K108)&gt;0),J108/K108+H108/10000000,1000000000+H108))</f>
        <v/>
      </c>
      <c r="M108" t="str">
        <f>IFERROR(MATCH(SMALL($L$8:$L$157,H108),$L$8:$L$157,0),"")</f>
        <v/>
      </c>
    </row>
    <row r="109" spans="1:13">
      <c r="A109" t="str">
        <f>IF('Per creator'!$A109="","",IF(COUNTIF('Per creator'!$A$8:$A109,'Per creator'!$A109)=1,MAX($A$7:$A108)+1,""))</f>
        <v/>
      </c>
      <c r="B109" t="str">
        <f>IF(OR('Per creator'!$A109="",'Per creator'!$D109=""),"",IF(COUNTIFS('Per creator'!$D$8:$D109,'Per creator'!$D109,$D$8:$D109,1)=1,MAX($B$7:$B108)+1,""))</f>
        <v/>
      </c>
      <c r="C109" t="str">
        <f>IF('Per creator'!$A109="","",ROW())</f>
        <v/>
      </c>
      <c r="D109">
        <f>IF('Per creator'!$A109="",0,1)</f>
        <v>0</v>
      </c>
      <c r="E109">
        <f>IF(OR('Per creator'!$T109="",'Per creator'!$T109="✓"),0,1)</f>
        <v>0</v>
      </c>
      <c r="H109">
        <v>102</v>
      </c>
      <c r="I109" t="str">
        <f>IFERROR(INDEX('Per creator'!$A$8:$A$507,MATCH(H109,$A$8:$A$507,0)),"")</f>
        <v/>
      </c>
      <c r="J109" t="str">
        <f>IF(I109="","",SUMIF(P_Creator,I109,P_Cost))</f>
        <v/>
      </c>
      <c r="K109" t="str">
        <f>IF(I109="","",SUMIF(P_Creator,I109,P_Result))</f>
        <v/>
      </c>
      <c r="L109" t="str">
        <f>IF(I109="","",IF(AND(N(J109)&gt;0,N(K109)&gt;0),J109/K109+H109/10000000,1000000000+H109))</f>
        <v/>
      </c>
      <c r="M109" t="str">
        <f>IFERROR(MATCH(SMALL($L$8:$L$157,H109),$L$8:$L$157,0),"")</f>
        <v/>
      </c>
    </row>
    <row r="110" spans="1:13">
      <c r="A110" t="str">
        <f>IF('Per creator'!$A110="","",IF(COUNTIF('Per creator'!$A$8:$A110,'Per creator'!$A110)=1,MAX($A$7:$A109)+1,""))</f>
        <v/>
      </c>
      <c r="B110" t="str">
        <f>IF(OR('Per creator'!$A110="",'Per creator'!$D110=""),"",IF(COUNTIFS('Per creator'!$D$8:$D110,'Per creator'!$D110,$D$8:$D110,1)=1,MAX($B$7:$B109)+1,""))</f>
        <v/>
      </c>
      <c r="C110" t="str">
        <f>IF('Per creator'!$A110="","",ROW())</f>
        <v/>
      </c>
      <c r="D110">
        <f>IF('Per creator'!$A110="",0,1)</f>
        <v>0</v>
      </c>
      <c r="E110">
        <f>IF(OR('Per creator'!$T110="",'Per creator'!$T110="✓"),0,1)</f>
        <v>0</v>
      </c>
      <c r="H110">
        <v>103</v>
      </c>
      <c r="I110" t="str">
        <f>IFERROR(INDEX('Per creator'!$A$8:$A$507,MATCH(H110,$A$8:$A$507,0)),"")</f>
        <v/>
      </c>
      <c r="J110" t="str">
        <f>IF(I110="","",SUMIF(P_Creator,I110,P_Cost))</f>
        <v/>
      </c>
      <c r="K110" t="str">
        <f>IF(I110="","",SUMIF(P_Creator,I110,P_Result))</f>
        <v/>
      </c>
      <c r="L110" t="str">
        <f>IF(I110="","",IF(AND(N(J110)&gt;0,N(K110)&gt;0),J110/K110+H110/10000000,1000000000+H110))</f>
        <v/>
      </c>
      <c r="M110" t="str">
        <f>IFERROR(MATCH(SMALL($L$8:$L$157,H110),$L$8:$L$157,0),"")</f>
        <v/>
      </c>
    </row>
    <row r="111" spans="1:13">
      <c r="A111" t="str">
        <f>IF('Per creator'!$A111="","",IF(COUNTIF('Per creator'!$A$8:$A111,'Per creator'!$A111)=1,MAX($A$7:$A110)+1,""))</f>
        <v/>
      </c>
      <c r="B111" t="str">
        <f>IF(OR('Per creator'!$A111="",'Per creator'!$D111=""),"",IF(COUNTIFS('Per creator'!$D$8:$D111,'Per creator'!$D111,$D$8:$D111,1)=1,MAX($B$7:$B110)+1,""))</f>
        <v/>
      </c>
      <c r="C111" t="str">
        <f>IF('Per creator'!$A111="","",ROW())</f>
        <v/>
      </c>
      <c r="D111">
        <f>IF('Per creator'!$A111="",0,1)</f>
        <v>0</v>
      </c>
      <c r="E111">
        <f>IF(OR('Per creator'!$T111="",'Per creator'!$T111="✓"),0,1)</f>
        <v>0</v>
      </c>
      <c r="H111">
        <v>104</v>
      </c>
      <c r="I111" t="str">
        <f>IFERROR(INDEX('Per creator'!$A$8:$A$507,MATCH(H111,$A$8:$A$507,0)),"")</f>
        <v/>
      </c>
      <c r="J111" t="str">
        <f>IF(I111="","",SUMIF(P_Creator,I111,P_Cost))</f>
        <v/>
      </c>
      <c r="K111" t="str">
        <f>IF(I111="","",SUMIF(P_Creator,I111,P_Result))</f>
        <v/>
      </c>
      <c r="L111" t="str">
        <f>IF(I111="","",IF(AND(N(J111)&gt;0,N(K111)&gt;0),J111/K111+H111/10000000,1000000000+H111))</f>
        <v/>
      </c>
      <c r="M111" t="str">
        <f>IFERROR(MATCH(SMALL($L$8:$L$157,H111),$L$8:$L$157,0),"")</f>
        <v/>
      </c>
    </row>
    <row r="112" spans="1:13">
      <c r="A112" t="str">
        <f>IF('Per creator'!$A112="","",IF(COUNTIF('Per creator'!$A$8:$A112,'Per creator'!$A112)=1,MAX($A$7:$A111)+1,""))</f>
        <v/>
      </c>
      <c r="B112" t="str">
        <f>IF(OR('Per creator'!$A112="",'Per creator'!$D112=""),"",IF(COUNTIFS('Per creator'!$D$8:$D112,'Per creator'!$D112,$D$8:$D112,1)=1,MAX($B$7:$B111)+1,""))</f>
        <v/>
      </c>
      <c r="C112" t="str">
        <f>IF('Per creator'!$A112="","",ROW())</f>
        <v/>
      </c>
      <c r="D112">
        <f>IF('Per creator'!$A112="",0,1)</f>
        <v>0</v>
      </c>
      <c r="E112">
        <f>IF(OR('Per creator'!$T112="",'Per creator'!$T112="✓"),0,1)</f>
        <v>0</v>
      </c>
      <c r="H112">
        <v>105</v>
      </c>
      <c r="I112" t="str">
        <f>IFERROR(INDEX('Per creator'!$A$8:$A$507,MATCH(H112,$A$8:$A$507,0)),"")</f>
        <v/>
      </c>
      <c r="J112" t="str">
        <f>IF(I112="","",SUMIF(P_Creator,I112,P_Cost))</f>
        <v/>
      </c>
      <c r="K112" t="str">
        <f>IF(I112="","",SUMIF(P_Creator,I112,P_Result))</f>
        <v/>
      </c>
      <c r="L112" t="str">
        <f>IF(I112="","",IF(AND(N(J112)&gt;0,N(K112)&gt;0),J112/K112+H112/10000000,1000000000+H112))</f>
        <v/>
      </c>
      <c r="M112" t="str">
        <f>IFERROR(MATCH(SMALL($L$8:$L$157,H112),$L$8:$L$157,0),"")</f>
        <v/>
      </c>
    </row>
    <row r="113" spans="1:13">
      <c r="A113" t="str">
        <f>IF('Per creator'!$A113="","",IF(COUNTIF('Per creator'!$A$8:$A113,'Per creator'!$A113)=1,MAX($A$7:$A112)+1,""))</f>
        <v/>
      </c>
      <c r="B113" t="str">
        <f>IF(OR('Per creator'!$A113="",'Per creator'!$D113=""),"",IF(COUNTIFS('Per creator'!$D$8:$D113,'Per creator'!$D113,$D$8:$D113,1)=1,MAX($B$7:$B112)+1,""))</f>
        <v/>
      </c>
      <c r="C113" t="str">
        <f>IF('Per creator'!$A113="","",ROW())</f>
        <v/>
      </c>
      <c r="D113">
        <f>IF('Per creator'!$A113="",0,1)</f>
        <v>0</v>
      </c>
      <c r="E113">
        <f>IF(OR('Per creator'!$T113="",'Per creator'!$T113="✓"),0,1)</f>
        <v>0</v>
      </c>
      <c r="H113">
        <v>106</v>
      </c>
      <c r="I113" t="str">
        <f>IFERROR(INDEX('Per creator'!$A$8:$A$507,MATCH(H113,$A$8:$A$507,0)),"")</f>
        <v/>
      </c>
      <c r="J113" t="str">
        <f>IF(I113="","",SUMIF(P_Creator,I113,P_Cost))</f>
        <v/>
      </c>
      <c r="K113" t="str">
        <f>IF(I113="","",SUMIF(P_Creator,I113,P_Result))</f>
        <v/>
      </c>
      <c r="L113" t="str">
        <f>IF(I113="","",IF(AND(N(J113)&gt;0,N(K113)&gt;0),J113/K113+H113/10000000,1000000000+H113))</f>
        <v/>
      </c>
      <c r="M113" t="str">
        <f>IFERROR(MATCH(SMALL($L$8:$L$157,H113),$L$8:$L$157,0),"")</f>
        <v/>
      </c>
    </row>
    <row r="114" spans="1:13">
      <c r="A114" t="str">
        <f>IF('Per creator'!$A114="","",IF(COUNTIF('Per creator'!$A$8:$A114,'Per creator'!$A114)=1,MAX($A$7:$A113)+1,""))</f>
        <v/>
      </c>
      <c r="B114" t="str">
        <f>IF(OR('Per creator'!$A114="",'Per creator'!$D114=""),"",IF(COUNTIFS('Per creator'!$D$8:$D114,'Per creator'!$D114,$D$8:$D114,1)=1,MAX($B$7:$B113)+1,""))</f>
        <v/>
      </c>
      <c r="C114" t="str">
        <f>IF('Per creator'!$A114="","",ROW())</f>
        <v/>
      </c>
      <c r="D114">
        <f>IF('Per creator'!$A114="",0,1)</f>
        <v>0</v>
      </c>
      <c r="E114">
        <f>IF(OR('Per creator'!$T114="",'Per creator'!$T114="✓"),0,1)</f>
        <v>0</v>
      </c>
      <c r="H114">
        <v>107</v>
      </c>
      <c r="I114" t="str">
        <f>IFERROR(INDEX('Per creator'!$A$8:$A$507,MATCH(H114,$A$8:$A$507,0)),"")</f>
        <v/>
      </c>
      <c r="J114" t="str">
        <f>IF(I114="","",SUMIF(P_Creator,I114,P_Cost))</f>
        <v/>
      </c>
      <c r="K114" t="str">
        <f>IF(I114="","",SUMIF(P_Creator,I114,P_Result))</f>
        <v/>
      </c>
      <c r="L114" t="str">
        <f>IF(I114="","",IF(AND(N(J114)&gt;0,N(K114)&gt;0),J114/K114+H114/10000000,1000000000+H114))</f>
        <v/>
      </c>
      <c r="M114" t="str">
        <f>IFERROR(MATCH(SMALL($L$8:$L$157,H114),$L$8:$L$157,0),"")</f>
        <v/>
      </c>
    </row>
    <row r="115" spans="1:13">
      <c r="A115" t="str">
        <f>IF('Per creator'!$A115="","",IF(COUNTIF('Per creator'!$A$8:$A115,'Per creator'!$A115)=1,MAX($A$7:$A114)+1,""))</f>
        <v/>
      </c>
      <c r="B115" t="str">
        <f>IF(OR('Per creator'!$A115="",'Per creator'!$D115=""),"",IF(COUNTIFS('Per creator'!$D$8:$D115,'Per creator'!$D115,$D$8:$D115,1)=1,MAX($B$7:$B114)+1,""))</f>
        <v/>
      </c>
      <c r="C115" t="str">
        <f>IF('Per creator'!$A115="","",ROW())</f>
        <v/>
      </c>
      <c r="D115">
        <f>IF('Per creator'!$A115="",0,1)</f>
        <v>0</v>
      </c>
      <c r="E115">
        <f>IF(OR('Per creator'!$T115="",'Per creator'!$T115="✓"),0,1)</f>
        <v>0</v>
      </c>
      <c r="H115">
        <v>108</v>
      </c>
      <c r="I115" t="str">
        <f>IFERROR(INDEX('Per creator'!$A$8:$A$507,MATCH(H115,$A$8:$A$507,0)),"")</f>
        <v/>
      </c>
      <c r="J115" t="str">
        <f>IF(I115="","",SUMIF(P_Creator,I115,P_Cost))</f>
        <v/>
      </c>
      <c r="K115" t="str">
        <f>IF(I115="","",SUMIF(P_Creator,I115,P_Result))</f>
        <v/>
      </c>
      <c r="L115" t="str">
        <f>IF(I115="","",IF(AND(N(J115)&gt;0,N(K115)&gt;0),J115/K115+H115/10000000,1000000000+H115))</f>
        <v/>
      </c>
      <c r="M115" t="str">
        <f>IFERROR(MATCH(SMALL($L$8:$L$157,H115),$L$8:$L$157,0),"")</f>
        <v/>
      </c>
    </row>
    <row r="116" spans="1:13">
      <c r="A116" t="str">
        <f>IF('Per creator'!$A116="","",IF(COUNTIF('Per creator'!$A$8:$A116,'Per creator'!$A116)=1,MAX($A$7:$A115)+1,""))</f>
        <v/>
      </c>
      <c r="B116" t="str">
        <f>IF(OR('Per creator'!$A116="",'Per creator'!$D116=""),"",IF(COUNTIFS('Per creator'!$D$8:$D116,'Per creator'!$D116,$D$8:$D116,1)=1,MAX($B$7:$B115)+1,""))</f>
        <v/>
      </c>
      <c r="C116" t="str">
        <f>IF('Per creator'!$A116="","",ROW())</f>
        <v/>
      </c>
      <c r="D116">
        <f>IF('Per creator'!$A116="",0,1)</f>
        <v>0</v>
      </c>
      <c r="E116">
        <f>IF(OR('Per creator'!$T116="",'Per creator'!$T116="✓"),0,1)</f>
        <v>0</v>
      </c>
      <c r="H116">
        <v>109</v>
      </c>
      <c r="I116" t="str">
        <f>IFERROR(INDEX('Per creator'!$A$8:$A$507,MATCH(H116,$A$8:$A$507,0)),"")</f>
        <v/>
      </c>
      <c r="J116" t="str">
        <f>IF(I116="","",SUMIF(P_Creator,I116,P_Cost))</f>
        <v/>
      </c>
      <c r="K116" t="str">
        <f>IF(I116="","",SUMIF(P_Creator,I116,P_Result))</f>
        <v/>
      </c>
      <c r="L116" t="str">
        <f>IF(I116="","",IF(AND(N(J116)&gt;0,N(K116)&gt;0),J116/K116+H116/10000000,1000000000+H116))</f>
        <v/>
      </c>
      <c r="M116" t="str">
        <f>IFERROR(MATCH(SMALL($L$8:$L$157,H116),$L$8:$L$157,0),"")</f>
        <v/>
      </c>
    </row>
    <row r="117" spans="1:13">
      <c r="A117" t="str">
        <f>IF('Per creator'!$A117="","",IF(COUNTIF('Per creator'!$A$8:$A117,'Per creator'!$A117)=1,MAX($A$7:$A116)+1,""))</f>
        <v/>
      </c>
      <c r="B117" t="str">
        <f>IF(OR('Per creator'!$A117="",'Per creator'!$D117=""),"",IF(COUNTIFS('Per creator'!$D$8:$D117,'Per creator'!$D117,$D$8:$D117,1)=1,MAX($B$7:$B116)+1,""))</f>
        <v/>
      </c>
      <c r="C117" t="str">
        <f>IF('Per creator'!$A117="","",ROW())</f>
        <v/>
      </c>
      <c r="D117">
        <f>IF('Per creator'!$A117="",0,1)</f>
        <v>0</v>
      </c>
      <c r="E117">
        <f>IF(OR('Per creator'!$T117="",'Per creator'!$T117="✓"),0,1)</f>
        <v>0</v>
      </c>
      <c r="H117">
        <v>110</v>
      </c>
      <c r="I117" t="str">
        <f>IFERROR(INDEX('Per creator'!$A$8:$A$507,MATCH(H117,$A$8:$A$507,0)),"")</f>
        <v/>
      </c>
      <c r="J117" t="str">
        <f>IF(I117="","",SUMIF(P_Creator,I117,P_Cost))</f>
        <v/>
      </c>
      <c r="K117" t="str">
        <f>IF(I117="","",SUMIF(P_Creator,I117,P_Result))</f>
        <v/>
      </c>
      <c r="L117" t="str">
        <f>IF(I117="","",IF(AND(N(J117)&gt;0,N(K117)&gt;0),J117/K117+H117/10000000,1000000000+H117))</f>
        <v/>
      </c>
      <c r="M117" t="str">
        <f>IFERROR(MATCH(SMALL($L$8:$L$157,H117),$L$8:$L$157,0),"")</f>
        <v/>
      </c>
    </row>
    <row r="118" spans="1:13">
      <c r="A118" t="str">
        <f>IF('Per creator'!$A118="","",IF(COUNTIF('Per creator'!$A$8:$A118,'Per creator'!$A118)=1,MAX($A$7:$A117)+1,""))</f>
        <v/>
      </c>
      <c r="B118" t="str">
        <f>IF(OR('Per creator'!$A118="",'Per creator'!$D118=""),"",IF(COUNTIFS('Per creator'!$D$8:$D118,'Per creator'!$D118,$D$8:$D118,1)=1,MAX($B$7:$B117)+1,""))</f>
        <v/>
      </c>
      <c r="C118" t="str">
        <f>IF('Per creator'!$A118="","",ROW())</f>
        <v/>
      </c>
      <c r="D118">
        <f>IF('Per creator'!$A118="",0,1)</f>
        <v>0</v>
      </c>
      <c r="E118">
        <f>IF(OR('Per creator'!$T118="",'Per creator'!$T118="✓"),0,1)</f>
        <v>0</v>
      </c>
      <c r="H118">
        <v>111</v>
      </c>
      <c r="I118" t="str">
        <f>IFERROR(INDEX('Per creator'!$A$8:$A$507,MATCH(H118,$A$8:$A$507,0)),"")</f>
        <v/>
      </c>
      <c r="J118" t="str">
        <f>IF(I118="","",SUMIF(P_Creator,I118,P_Cost))</f>
        <v/>
      </c>
      <c r="K118" t="str">
        <f>IF(I118="","",SUMIF(P_Creator,I118,P_Result))</f>
        <v/>
      </c>
      <c r="L118" t="str">
        <f>IF(I118="","",IF(AND(N(J118)&gt;0,N(K118)&gt;0),J118/K118+H118/10000000,1000000000+H118))</f>
        <v/>
      </c>
      <c r="M118" t="str">
        <f>IFERROR(MATCH(SMALL($L$8:$L$157,H118),$L$8:$L$157,0),"")</f>
        <v/>
      </c>
    </row>
    <row r="119" spans="1:13">
      <c r="A119" t="str">
        <f>IF('Per creator'!$A119="","",IF(COUNTIF('Per creator'!$A$8:$A119,'Per creator'!$A119)=1,MAX($A$7:$A118)+1,""))</f>
        <v/>
      </c>
      <c r="B119" t="str">
        <f>IF(OR('Per creator'!$A119="",'Per creator'!$D119=""),"",IF(COUNTIFS('Per creator'!$D$8:$D119,'Per creator'!$D119,$D$8:$D119,1)=1,MAX($B$7:$B118)+1,""))</f>
        <v/>
      </c>
      <c r="C119" t="str">
        <f>IF('Per creator'!$A119="","",ROW())</f>
        <v/>
      </c>
      <c r="D119">
        <f>IF('Per creator'!$A119="",0,1)</f>
        <v>0</v>
      </c>
      <c r="E119">
        <f>IF(OR('Per creator'!$T119="",'Per creator'!$T119="✓"),0,1)</f>
        <v>0</v>
      </c>
      <c r="H119">
        <v>112</v>
      </c>
      <c r="I119" t="str">
        <f>IFERROR(INDEX('Per creator'!$A$8:$A$507,MATCH(H119,$A$8:$A$507,0)),"")</f>
        <v/>
      </c>
      <c r="J119" t="str">
        <f>IF(I119="","",SUMIF(P_Creator,I119,P_Cost))</f>
        <v/>
      </c>
      <c r="K119" t="str">
        <f>IF(I119="","",SUMIF(P_Creator,I119,P_Result))</f>
        <v/>
      </c>
      <c r="L119" t="str">
        <f>IF(I119="","",IF(AND(N(J119)&gt;0,N(K119)&gt;0),J119/K119+H119/10000000,1000000000+H119))</f>
        <v/>
      </c>
      <c r="M119" t="str">
        <f>IFERROR(MATCH(SMALL($L$8:$L$157,H119),$L$8:$L$157,0),"")</f>
        <v/>
      </c>
    </row>
    <row r="120" spans="1:13">
      <c r="A120" t="str">
        <f>IF('Per creator'!$A120="","",IF(COUNTIF('Per creator'!$A$8:$A120,'Per creator'!$A120)=1,MAX($A$7:$A119)+1,""))</f>
        <v/>
      </c>
      <c r="B120" t="str">
        <f>IF(OR('Per creator'!$A120="",'Per creator'!$D120=""),"",IF(COUNTIFS('Per creator'!$D$8:$D120,'Per creator'!$D120,$D$8:$D120,1)=1,MAX($B$7:$B119)+1,""))</f>
        <v/>
      </c>
      <c r="C120" t="str">
        <f>IF('Per creator'!$A120="","",ROW())</f>
        <v/>
      </c>
      <c r="D120">
        <f>IF('Per creator'!$A120="",0,1)</f>
        <v>0</v>
      </c>
      <c r="E120">
        <f>IF(OR('Per creator'!$T120="",'Per creator'!$T120="✓"),0,1)</f>
        <v>0</v>
      </c>
      <c r="H120">
        <v>113</v>
      </c>
      <c r="I120" t="str">
        <f>IFERROR(INDEX('Per creator'!$A$8:$A$507,MATCH(H120,$A$8:$A$507,0)),"")</f>
        <v/>
      </c>
      <c r="J120" t="str">
        <f>IF(I120="","",SUMIF(P_Creator,I120,P_Cost))</f>
        <v/>
      </c>
      <c r="K120" t="str">
        <f>IF(I120="","",SUMIF(P_Creator,I120,P_Result))</f>
        <v/>
      </c>
      <c r="L120" t="str">
        <f>IF(I120="","",IF(AND(N(J120)&gt;0,N(K120)&gt;0),J120/K120+H120/10000000,1000000000+H120))</f>
        <v/>
      </c>
      <c r="M120" t="str">
        <f>IFERROR(MATCH(SMALL($L$8:$L$157,H120),$L$8:$L$157,0),"")</f>
        <v/>
      </c>
    </row>
    <row r="121" spans="1:13">
      <c r="A121" t="str">
        <f>IF('Per creator'!$A121="","",IF(COUNTIF('Per creator'!$A$8:$A121,'Per creator'!$A121)=1,MAX($A$7:$A120)+1,""))</f>
        <v/>
      </c>
      <c r="B121" t="str">
        <f>IF(OR('Per creator'!$A121="",'Per creator'!$D121=""),"",IF(COUNTIFS('Per creator'!$D$8:$D121,'Per creator'!$D121,$D$8:$D121,1)=1,MAX($B$7:$B120)+1,""))</f>
        <v/>
      </c>
      <c r="C121" t="str">
        <f>IF('Per creator'!$A121="","",ROW())</f>
        <v/>
      </c>
      <c r="D121">
        <f>IF('Per creator'!$A121="",0,1)</f>
        <v>0</v>
      </c>
      <c r="E121">
        <f>IF(OR('Per creator'!$T121="",'Per creator'!$T121="✓"),0,1)</f>
        <v>0</v>
      </c>
      <c r="H121">
        <v>114</v>
      </c>
      <c r="I121" t="str">
        <f>IFERROR(INDEX('Per creator'!$A$8:$A$507,MATCH(H121,$A$8:$A$507,0)),"")</f>
        <v/>
      </c>
      <c r="J121" t="str">
        <f>IF(I121="","",SUMIF(P_Creator,I121,P_Cost))</f>
        <v/>
      </c>
      <c r="K121" t="str">
        <f>IF(I121="","",SUMIF(P_Creator,I121,P_Result))</f>
        <v/>
      </c>
      <c r="L121" t="str">
        <f>IF(I121="","",IF(AND(N(J121)&gt;0,N(K121)&gt;0),J121/K121+H121/10000000,1000000000+H121))</f>
        <v/>
      </c>
      <c r="M121" t="str">
        <f>IFERROR(MATCH(SMALL($L$8:$L$157,H121),$L$8:$L$157,0),"")</f>
        <v/>
      </c>
    </row>
    <row r="122" spans="1:13">
      <c r="A122" t="str">
        <f>IF('Per creator'!$A122="","",IF(COUNTIF('Per creator'!$A$8:$A122,'Per creator'!$A122)=1,MAX($A$7:$A121)+1,""))</f>
        <v/>
      </c>
      <c r="B122" t="str">
        <f>IF(OR('Per creator'!$A122="",'Per creator'!$D122=""),"",IF(COUNTIFS('Per creator'!$D$8:$D122,'Per creator'!$D122,$D$8:$D122,1)=1,MAX($B$7:$B121)+1,""))</f>
        <v/>
      </c>
      <c r="C122" t="str">
        <f>IF('Per creator'!$A122="","",ROW())</f>
        <v/>
      </c>
      <c r="D122">
        <f>IF('Per creator'!$A122="",0,1)</f>
        <v>0</v>
      </c>
      <c r="E122">
        <f>IF(OR('Per creator'!$T122="",'Per creator'!$T122="✓"),0,1)</f>
        <v>0</v>
      </c>
      <c r="H122">
        <v>115</v>
      </c>
      <c r="I122" t="str">
        <f>IFERROR(INDEX('Per creator'!$A$8:$A$507,MATCH(H122,$A$8:$A$507,0)),"")</f>
        <v/>
      </c>
      <c r="J122" t="str">
        <f>IF(I122="","",SUMIF(P_Creator,I122,P_Cost))</f>
        <v/>
      </c>
      <c r="K122" t="str">
        <f>IF(I122="","",SUMIF(P_Creator,I122,P_Result))</f>
        <v/>
      </c>
      <c r="L122" t="str">
        <f>IF(I122="","",IF(AND(N(J122)&gt;0,N(K122)&gt;0),J122/K122+H122/10000000,1000000000+H122))</f>
        <v/>
      </c>
      <c r="M122" t="str">
        <f>IFERROR(MATCH(SMALL($L$8:$L$157,H122),$L$8:$L$157,0),"")</f>
        <v/>
      </c>
    </row>
    <row r="123" spans="1:13">
      <c r="A123" t="str">
        <f>IF('Per creator'!$A123="","",IF(COUNTIF('Per creator'!$A$8:$A123,'Per creator'!$A123)=1,MAX($A$7:$A122)+1,""))</f>
        <v/>
      </c>
      <c r="B123" t="str">
        <f>IF(OR('Per creator'!$A123="",'Per creator'!$D123=""),"",IF(COUNTIFS('Per creator'!$D$8:$D123,'Per creator'!$D123,$D$8:$D123,1)=1,MAX($B$7:$B122)+1,""))</f>
        <v/>
      </c>
      <c r="C123" t="str">
        <f>IF('Per creator'!$A123="","",ROW())</f>
        <v/>
      </c>
      <c r="D123">
        <f>IF('Per creator'!$A123="",0,1)</f>
        <v>0</v>
      </c>
      <c r="E123">
        <f>IF(OR('Per creator'!$T123="",'Per creator'!$T123="✓"),0,1)</f>
        <v>0</v>
      </c>
      <c r="H123">
        <v>116</v>
      </c>
      <c r="I123" t="str">
        <f>IFERROR(INDEX('Per creator'!$A$8:$A$507,MATCH(H123,$A$8:$A$507,0)),"")</f>
        <v/>
      </c>
      <c r="J123" t="str">
        <f>IF(I123="","",SUMIF(P_Creator,I123,P_Cost))</f>
        <v/>
      </c>
      <c r="K123" t="str">
        <f>IF(I123="","",SUMIF(P_Creator,I123,P_Result))</f>
        <v/>
      </c>
      <c r="L123" t="str">
        <f>IF(I123="","",IF(AND(N(J123)&gt;0,N(K123)&gt;0),J123/K123+H123/10000000,1000000000+H123))</f>
        <v/>
      </c>
      <c r="M123" t="str">
        <f>IFERROR(MATCH(SMALL($L$8:$L$157,H123),$L$8:$L$157,0),"")</f>
        <v/>
      </c>
    </row>
    <row r="124" spans="1:13">
      <c r="A124" t="str">
        <f>IF('Per creator'!$A124="","",IF(COUNTIF('Per creator'!$A$8:$A124,'Per creator'!$A124)=1,MAX($A$7:$A123)+1,""))</f>
        <v/>
      </c>
      <c r="B124" t="str">
        <f>IF(OR('Per creator'!$A124="",'Per creator'!$D124=""),"",IF(COUNTIFS('Per creator'!$D$8:$D124,'Per creator'!$D124,$D$8:$D124,1)=1,MAX($B$7:$B123)+1,""))</f>
        <v/>
      </c>
      <c r="C124" t="str">
        <f>IF('Per creator'!$A124="","",ROW())</f>
        <v/>
      </c>
      <c r="D124">
        <f>IF('Per creator'!$A124="",0,1)</f>
        <v>0</v>
      </c>
      <c r="E124">
        <f>IF(OR('Per creator'!$T124="",'Per creator'!$T124="✓"),0,1)</f>
        <v>0</v>
      </c>
      <c r="H124">
        <v>117</v>
      </c>
      <c r="I124" t="str">
        <f>IFERROR(INDEX('Per creator'!$A$8:$A$507,MATCH(H124,$A$8:$A$507,0)),"")</f>
        <v/>
      </c>
      <c r="J124" t="str">
        <f>IF(I124="","",SUMIF(P_Creator,I124,P_Cost))</f>
        <v/>
      </c>
      <c r="K124" t="str">
        <f>IF(I124="","",SUMIF(P_Creator,I124,P_Result))</f>
        <v/>
      </c>
      <c r="L124" t="str">
        <f>IF(I124="","",IF(AND(N(J124)&gt;0,N(K124)&gt;0),J124/K124+H124/10000000,1000000000+H124))</f>
        <v/>
      </c>
      <c r="M124" t="str">
        <f>IFERROR(MATCH(SMALL($L$8:$L$157,H124),$L$8:$L$157,0),"")</f>
        <v/>
      </c>
    </row>
    <row r="125" spans="1:13">
      <c r="A125" t="str">
        <f>IF('Per creator'!$A125="","",IF(COUNTIF('Per creator'!$A$8:$A125,'Per creator'!$A125)=1,MAX($A$7:$A124)+1,""))</f>
        <v/>
      </c>
      <c r="B125" t="str">
        <f>IF(OR('Per creator'!$A125="",'Per creator'!$D125=""),"",IF(COUNTIFS('Per creator'!$D$8:$D125,'Per creator'!$D125,$D$8:$D125,1)=1,MAX($B$7:$B124)+1,""))</f>
        <v/>
      </c>
      <c r="C125" t="str">
        <f>IF('Per creator'!$A125="","",ROW())</f>
        <v/>
      </c>
      <c r="D125">
        <f>IF('Per creator'!$A125="",0,1)</f>
        <v>0</v>
      </c>
      <c r="E125">
        <f>IF(OR('Per creator'!$T125="",'Per creator'!$T125="✓"),0,1)</f>
        <v>0</v>
      </c>
      <c r="H125">
        <v>118</v>
      </c>
      <c r="I125" t="str">
        <f>IFERROR(INDEX('Per creator'!$A$8:$A$507,MATCH(H125,$A$8:$A$507,0)),"")</f>
        <v/>
      </c>
      <c r="J125" t="str">
        <f>IF(I125="","",SUMIF(P_Creator,I125,P_Cost))</f>
        <v/>
      </c>
      <c r="K125" t="str">
        <f>IF(I125="","",SUMIF(P_Creator,I125,P_Result))</f>
        <v/>
      </c>
      <c r="L125" t="str">
        <f>IF(I125="","",IF(AND(N(J125)&gt;0,N(K125)&gt;0),J125/K125+H125/10000000,1000000000+H125))</f>
        <v/>
      </c>
      <c r="M125" t="str">
        <f>IFERROR(MATCH(SMALL($L$8:$L$157,H125),$L$8:$L$157,0),"")</f>
        <v/>
      </c>
    </row>
    <row r="126" spans="1:13">
      <c r="A126" t="str">
        <f>IF('Per creator'!$A126="","",IF(COUNTIF('Per creator'!$A$8:$A126,'Per creator'!$A126)=1,MAX($A$7:$A125)+1,""))</f>
        <v/>
      </c>
      <c r="B126" t="str">
        <f>IF(OR('Per creator'!$A126="",'Per creator'!$D126=""),"",IF(COUNTIFS('Per creator'!$D$8:$D126,'Per creator'!$D126,$D$8:$D126,1)=1,MAX($B$7:$B125)+1,""))</f>
        <v/>
      </c>
      <c r="C126" t="str">
        <f>IF('Per creator'!$A126="","",ROW())</f>
        <v/>
      </c>
      <c r="D126">
        <f>IF('Per creator'!$A126="",0,1)</f>
        <v>0</v>
      </c>
      <c r="E126">
        <f>IF(OR('Per creator'!$T126="",'Per creator'!$T126="✓"),0,1)</f>
        <v>0</v>
      </c>
      <c r="H126">
        <v>119</v>
      </c>
      <c r="I126" t="str">
        <f>IFERROR(INDEX('Per creator'!$A$8:$A$507,MATCH(H126,$A$8:$A$507,0)),"")</f>
        <v/>
      </c>
      <c r="J126" t="str">
        <f>IF(I126="","",SUMIF(P_Creator,I126,P_Cost))</f>
        <v/>
      </c>
      <c r="K126" t="str">
        <f>IF(I126="","",SUMIF(P_Creator,I126,P_Result))</f>
        <v/>
      </c>
      <c r="L126" t="str">
        <f>IF(I126="","",IF(AND(N(J126)&gt;0,N(K126)&gt;0),J126/K126+H126/10000000,1000000000+H126))</f>
        <v/>
      </c>
      <c r="M126" t="str">
        <f>IFERROR(MATCH(SMALL($L$8:$L$157,H126),$L$8:$L$157,0),"")</f>
        <v/>
      </c>
    </row>
    <row r="127" spans="1:13">
      <c r="A127" t="str">
        <f>IF('Per creator'!$A127="","",IF(COUNTIF('Per creator'!$A$8:$A127,'Per creator'!$A127)=1,MAX($A$7:$A126)+1,""))</f>
        <v/>
      </c>
      <c r="B127" t="str">
        <f>IF(OR('Per creator'!$A127="",'Per creator'!$D127=""),"",IF(COUNTIFS('Per creator'!$D$8:$D127,'Per creator'!$D127,$D$8:$D127,1)=1,MAX($B$7:$B126)+1,""))</f>
        <v/>
      </c>
      <c r="C127" t="str">
        <f>IF('Per creator'!$A127="","",ROW())</f>
        <v/>
      </c>
      <c r="D127">
        <f>IF('Per creator'!$A127="",0,1)</f>
        <v>0</v>
      </c>
      <c r="E127">
        <f>IF(OR('Per creator'!$T127="",'Per creator'!$T127="✓"),0,1)</f>
        <v>0</v>
      </c>
      <c r="H127">
        <v>120</v>
      </c>
      <c r="I127" t="str">
        <f>IFERROR(INDEX('Per creator'!$A$8:$A$507,MATCH(H127,$A$8:$A$507,0)),"")</f>
        <v/>
      </c>
      <c r="J127" t="str">
        <f>IF(I127="","",SUMIF(P_Creator,I127,P_Cost))</f>
        <v/>
      </c>
      <c r="K127" t="str">
        <f>IF(I127="","",SUMIF(P_Creator,I127,P_Result))</f>
        <v/>
      </c>
      <c r="L127" t="str">
        <f>IF(I127="","",IF(AND(N(J127)&gt;0,N(K127)&gt;0),J127/K127+H127/10000000,1000000000+H127))</f>
        <v/>
      </c>
      <c r="M127" t="str">
        <f>IFERROR(MATCH(SMALL($L$8:$L$157,H127),$L$8:$L$157,0),"")</f>
        <v/>
      </c>
    </row>
    <row r="128" spans="1:13">
      <c r="A128" t="str">
        <f>IF('Per creator'!$A128="","",IF(COUNTIF('Per creator'!$A$8:$A128,'Per creator'!$A128)=1,MAX($A$7:$A127)+1,""))</f>
        <v/>
      </c>
      <c r="B128" t="str">
        <f>IF(OR('Per creator'!$A128="",'Per creator'!$D128=""),"",IF(COUNTIFS('Per creator'!$D$8:$D128,'Per creator'!$D128,$D$8:$D128,1)=1,MAX($B$7:$B127)+1,""))</f>
        <v/>
      </c>
      <c r="C128" t="str">
        <f>IF('Per creator'!$A128="","",ROW())</f>
        <v/>
      </c>
      <c r="D128">
        <f>IF('Per creator'!$A128="",0,1)</f>
        <v>0</v>
      </c>
      <c r="E128">
        <f>IF(OR('Per creator'!$T128="",'Per creator'!$T128="✓"),0,1)</f>
        <v>0</v>
      </c>
      <c r="H128">
        <v>121</v>
      </c>
      <c r="I128" t="str">
        <f>IFERROR(INDEX('Per creator'!$A$8:$A$507,MATCH(H128,$A$8:$A$507,0)),"")</f>
        <v/>
      </c>
      <c r="J128" t="str">
        <f>IF(I128="","",SUMIF(P_Creator,I128,P_Cost))</f>
        <v/>
      </c>
      <c r="K128" t="str">
        <f>IF(I128="","",SUMIF(P_Creator,I128,P_Result))</f>
        <v/>
      </c>
      <c r="L128" t="str">
        <f>IF(I128="","",IF(AND(N(J128)&gt;0,N(K128)&gt;0),J128/K128+H128/10000000,1000000000+H128))</f>
        <v/>
      </c>
      <c r="M128" t="str">
        <f>IFERROR(MATCH(SMALL($L$8:$L$157,H128),$L$8:$L$157,0),"")</f>
        <v/>
      </c>
    </row>
    <row r="129" spans="1:13">
      <c r="A129" t="str">
        <f>IF('Per creator'!$A129="","",IF(COUNTIF('Per creator'!$A$8:$A129,'Per creator'!$A129)=1,MAX($A$7:$A128)+1,""))</f>
        <v/>
      </c>
      <c r="B129" t="str">
        <f>IF(OR('Per creator'!$A129="",'Per creator'!$D129=""),"",IF(COUNTIFS('Per creator'!$D$8:$D129,'Per creator'!$D129,$D$8:$D129,1)=1,MAX($B$7:$B128)+1,""))</f>
        <v/>
      </c>
      <c r="C129" t="str">
        <f>IF('Per creator'!$A129="","",ROW())</f>
        <v/>
      </c>
      <c r="D129">
        <f>IF('Per creator'!$A129="",0,1)</f>
        <v>0</v>
      </c>
      <c r="E129">
        <f>IF(OR('Per creator'!$T129="",'Per creator'!$T129="✓"),0,1)</f>
        <v>0</v>
      </c>
      <c r="H129">
        <v>122</v>
      </c>
      <c r="I129" t="str">
        <f>IFERROR(INDEX('Per creator'!$A$8:$A$507,MATCH(H129,$A$8:$A$507,0)),"")</f>
        <v/>
      </c>
      <c r="J129" t="str">
        <f>IF(I129="","",SUMIF(P_Creator,I129,P_Cost))</f>
        <v/>
      </c>
      <c r="K129" t="str">
        <f>IF(I129="","",SUMIF(P_Creator,I129,P_Result))</f>
        <v/>
      </c>
      <c r="L129" t="str">
        <f>IF(I129="","",IF(AND(N(J129)&gt;0,N(K129)&gt;0),J129/K129+H129/10000000,1000000000+H129))</f>
        <v/>
      </c>
      <c r="M129" t="str">
        <f>IFERROR(MATCH(SMALL($L$8:$L$157,H129),$L$8:$L$157,0),"")</f>
        <v/>
      </c>
    </row>
    <row r="130" spans="1:13">
      <c r="A130" t="str">
        <f>IF('Per creator'!$A130="","",IF(COUNTIF('Per creator'!$A$8:$A130,'Per creator'!$A130)=1,MAX($A$7:$A129)+1,""))</f>
        <v/>
      </c>
      <c r="B130" t="str">
        <f>IF(OR('Per creator'!$A130="",'Per creator'!$D130=""),"",IF(COUNTIFS('Per creator'!$D$8:$D130,'Per creator'!$D130,$D$8:$D130,1)=1,MAX($B$7:$B129)+1,""))</f>
        <v/>
      </c>
      <c r="C130" t="str">
        <f>IF('Per creator'!$A130="","",ROW())</f>
        <v/>
      </c>
      <c r="D130">
        <f>IF('Per creator'!$A130="",0,1)</f>
        <v>0</v>
      </c>
      <c r="E130">
        <f>IF(OR('Per creator'!$T130="",'Per creator'!$T130="✓"),0,1)</f>
        <v>0</v>
      </c>
      <c r="H130">
        <v>123</v>
      </c>
      <c r="I130" t="str">
        <f>IFERROR(INDEX('Per creator'!$A$8:$A$507,MATCH(H130,$A$8:$A$507,0)),"")</f>
        <v/>
      </c>
      <c r="J130" t="str">
        <f>IF(I130="","",SUMIF(P_Creator,I130,P_Cost))</f>
        <v/>
      </c>
      <c r="K130" t="str">
        <f>IF(I130="","",SUMIF(P_Creator,I130,P_Result))</f>
        <v/>
      </c>
      <c r="L130" t="str">
        <f>IF(I130="","",IF(AND(N(J130)&gt;0,N(K130)&gt;0),J130/K130+H130/10000000,1000000000+H130))</f>
        <v/>
      </c>
      <c r="M130" t="str">
        <f>IFERROR(MATCH(SMALL($L$8:$L$157,H130),$L$8:$L$157,0),"")</f>
        <v/>
      </c>
    </row>
    <row r="131" spans="1:13">
      <c r="A131" t="str">
        <f>IF('Per creator'!$A131="","",IF(COUNTIF('Per creator'!$A$8:$A131,'Per creator'!$A131)=1,MAX($A$7:$A130)+1,""))</f>
        <v/>
      </c>
      <c r="B131" t="str">
        <f>IF(OR('Per creator'!$A131="",'Per creator'!$D131=""),"",IF(COUNTIFS('Per creator'!$D$8:$D131,'Per creator'!$D131,$D$8:$D131,1)=1,MAX($B$7:$B130)+1,""))</f>
        <v/>
      </c>
      <c r="C131" t="str">
        <f>IF('Per creator'!$A131="","",ROW())</f>
        <v/>
      </c>
      <c r="D131">
        <f>IF('Per creator'!$A131="",0,1)</f>
        <v>0</v>
      </c>
      <c r="E131">
        <f>IF(OR('Per creator'!$T131="",'Per creator'!$T131="✓"),0,1)</f>
        <v>0</v>
      </c>
      <c r="H131">
        <v>124</v>
      </c>
      <c r="I131" t="str">
        <f>IFERROR(INDEX('Per creator'!$A$8:$A$507,MATCH(H131,$A$8:$A$507,0)),"")</f>
        <v/>
      </c>
      <c r="J131" t="str">
        <f>IF(I131="","",SUMIF(P_Creator,I131,P_Cost))</f>
        <v/>
      </c>
      <c r="K131" t="str">
        <f>IF(I131="","",SUMIF(P_Creator,I131,P_Result))</f>
        <v/>
      </c>
      <c r="L131" t="str">
        <f>IF(I131="","",IF(AND(N(J131)&gt;0,N(K131)&gt;0),J131/K131+H131/10000000,1000000000+H131))</f>
        <v/>
      </c>
      <c r="M131" t="str">
        <f>IFERROR(MATCH(SMALL($L$8:$L$157,H131),$L$8:$L$157,0),"")</f>
        <v/>
      </c>
    </row>
    <row r="132" spans="1:13">
      <c r="A132" t="str">
        <f>IF('Per creator'!$A132="","",IF(COUNTIF('Per creator'!$A$8:$A132,'Per creator'!$A132)=1,MAX($A$7:$A131)+1,""))</f>
        <v/>
      </c>
      <c r="B132" t="str">
        <f>IF(OR('Per creator'!$A132="",'Per creator'!$D132=""),"",IF(COUNTIFS('Per creator'!$D$8:$D132,'Per creator'!$D132,$D$8:$D132,1)=1,MAX($B$7:$B131)+1,""))</f>
        <v/>
      </c>
      <c r="C132" t="str">
        <f>IF('Per creator'!$A132="","",ROW())</f>
        <v/>
      </c>
      <c r="D132">
        <f>IF('Per creator'!$A132="",0,1)</f>
        <v>0</v>
      </c>
      <c r="E132">
        <f>IF(OR('Per creator'!$T132="",'Per creator'!$T132="✓"),0,1)</f>
        <v>0</v>
      </c>
      <c r="H132">
        <v>125</v>
      </c>
      <c r="I132" t="str">
        <f>IFERROR(INDEX('Per creator'!$A$8:$A$507,MATCH(H132,$A$8:$A$507,0)),"")</f>
        <v/>
      </c>
      <c r="J132" t="str">
        <f>IF(I132="","",SUMIF(P_Creator,I132,P_Cost))</f>
        <v/>
      </c>
      <c r="K132" t="str">
        <f>IF(I132="","",SUMIF(P_Creator,I132,P_Result))</f>
        <v/>
      </c>
      <c r="L132" t="str">
        <f>IF(I132="","",IF(AND(N(J132)&gt;0,N(K132)&gt;0),J132/K132+H132/10000000,1000000000+H132))</f>
        <v/>
      </c>
      <c r="M132" t="str">
        <f>IFERROR(MATCH(SMALL($L$8:$L$157,H132),$L$8:$L$157,0),"")</f>
        <v/>
      </c>
    </row>
    <row r="133" spans="1:13">
      <c r="A133" t="str">
        <f>IF('Per creator'!$A133="","",IF(COUNTIF('Per creator'!$A$8:$A133,'Per creator'!$A133)=1,MAX($A$7:$A132)+1,""))</f>
        <v/>
      </c>
      <c r="B133" t="str">
        <f>IF(OR('Per creator'!$A133="",'Per creator'!$D133=""),"",IF(COUNTIFS('Per creator'!$D$8:$D133,'Per creator'!$D133,$D$8:$D133,1)=1,MAX($B$7:$B132)+1,""))</f>
        <v/>
      </c>
      <c r="C133" t="str">
        <f>IF('Per creator'!$A133="","",ROW())</f>
        <v/>
      </c>
      <c r="D133">
        <f>IF('Per creator'!$A133="",0,1)</f>
        <v>0</v>
      </c>
      <c r="E133">
        <f>IF(OR('Per creator'!$T133="",'Per creator'!$T133="✓"),0,1)</f>
        <v>0</v>
      </c>
      <c r="H133">
        <v>126</v>
      </c>
      <c r="I133" t="str">
        <f>IFERROR(INDEX('Per creator'!$A$8:$A$507,MATCH(H133,$A$8:$A$507,0)),"")</f>
        <v/>
      </c>
      <c r="J133" t="str">
        <f>IF(I133="","",SUMIF(P_Creator,I133,P_Cost))</f>
        <v/>
      </c>
      <c r="K133" t="str">
        <f>IF(I133="","",SUMIF(P_Creator,I133,P_Result))</f>
        <v/>
      </c>
      <c r="L133" t="str">
        <f>IF(I133="","",IF(AND(N(J133)&gt;0,N(K133)&gt;0),J133/K133+H133/10000000,1000000000+H133))</f>
        <v/>
      </c>
      <c r="M133" t="str">
        <f>IFERROR(MATCH(SMALL($L$8:$L$157,H133),$L$8:$L$157,0),"")</f>
        <v/>
      </c>
    </row>
    <row r="134" spans="1:13">
      <c r="A134" t="str">
        <f>IF('Per creator'!$A134="","",IF(COUNTIF('Per creator'!$A$8:$A134,'Per creator'!$A134)=1,MAX($A$7:$A133)+1,""))</f>
        <v/>
      </c>
      <c r="B134" t="str">
        <f>IF(OR('Per creator'!$A134="",'Per creator'!$D134=""),"",IF(COUNTIFS('Per creator'!$D$8:$D134,'Per creator'!$D134,$D$8:$D134,1)=1,MAX($B$7:$B133)+1,""))</f>
        <v/>
      </c>
      <c r="C134" t="str">
        <f>IF('Per creator'!$A134="","",ROW())</f>
        <v/>
      </c>
      <c r="D134">
        <f>IF('Per creator'!$A134="",0,1)</f>
        <v>0</v>
      </c>
      <c r="E134">
        <f>IF(OR('Per creator'!$T134="",'Per creator'!$T134="✓"),0,1)</f>
        <v>0</v>
      </c>
      <c r="H134">
        <v>127</v>
      </c>
      <c r="I134" t="str">
        <f>IFERROR(INDEX('Per creator'!$A$8:$A$507,MATCH(H134,$A$8:$A$507,0)),"")</f>
        <v/>
      </c>
      <c r="J134" t="str">
        <f>IF(I134="","",SUMIF(P_Creator,I134,P_Cost))</f>
        <v/>
      </c>
      <c r="K134" t="str">
        <f>IF(I134="","",SUMIF(P_Creator,I134,P_Result))</f>
        <v/>
      </c>
      <c r="L134" t="str">
        <f>IF(I134="","",IF(AND(N(J134)&gt;0,N(K134)&gt;0),J134/K134+H134/10000000,1000000000+H134))</f>
        <v/>
      </c>
      <c r="M134" t="str">
        <f>IFERROR(MATCH(SMALL($L$8:$L$157,H134),$L$8:$L$157,0),"")</f>
        <v/>
      </c>
    </row>
    <row r="135" spans="1:13">
      <c r="A135" t="str">
        <f>IF('Per creator'!$A135="","",IF(COUNTIF('Per creator'!$A$8:$A135,'Per creator'!$A135)=1,MAX($A$7:$A134)+1,""))</f>
        <v/>
      </c>
      <c r="B135" t="str">
        <f>IF(OR('Per creator'!$A135="",'Per creator'!$D135=""),"",IF(COUNTIFS('Per creator'!$D$8:$D135,'Per creator'!$D135,$D$8:$D135,1)=1,MAX($B$7:$B134)+1,""))</f>
        <v/>
      </c>
      <c r="C135" t="str">
        <f>IF('Per creator'!$A135="","",ROW())</f>
        <v/>
      </c>
      <c r="D135">
        <f>IF('Per creator'!$A135="",0,1)</f>
        <v>0</v>
      </c>
      <c r="E135">
        <f>IF(OR('Per creator'!$T135="",'Per creator'!$T135="✓"),0,1)</f>
        <v>0</v>
      </c>
      <c r="H135">
        <v>128</v>
      </c>
      <c r="I135" t="str">
        <f>IFERROR(INDEX('Per creator'!$A$8:$A$507,MATCH(H135,$A$8:$A$507,0)),"")</f>
        <v/>
      </c>
      <c r="J135" t="str">
        <f>IF(I135="","",SUMIF(P_Creator,I135,P_Cost))</f>
        <v/>
      </c>
      <c r="K135" t="str">
        <f>IF(I135="","",SUMIF(P_Creator,I135,P_Result))</f>
        <v/>
      </c>
      <c r="L135" t="str">
        <f>IF(I135="","",IF(AND(N(J135)&gt;0,N(K135)&gt;0),J135/K135+H135/10000000,1000000000+H135))</f>
        <v/>
      </c>
      <c r="M135" t="str">
        <f>IFERROR(MATCH(SMALL($L$8:$L$157,H135),$L$8:$L$157,0),"")</f>
        <v/>
      </c>
    </row>
    <row r="136" spans="1:13">
      <c r="A136" t="str">
        <f>IF('Per creator'!$A136="","",IF(COUNTIF('Per creator'!$A$8:$A136,'Per creator'!$A136)=1,MAX($A$7:$A135)+1,""))</f>
        <v/>
      </c>
      <c r="B136" t="str">
        <f>IF(OR('Per creator'!$A136="",'Per creator'!$D136=""),"",IF(COUNTIFS('Per creator'!$D$8:$D136,'Per creator'!$D136,$D$8:$D136,1)=1,MAX($B$7:$B135)+1,""))</f>
        <v/>
      </c>
      <c r="C136" t="str">
        <f>IF('Per creator'!$A136="","",ROW())</f>
        <v/>
      </c>
      <c r="D136">
        <f>IF('Per creator'!$A136="",0,1)</f>
        <v>0</v>
      </c>
      <c r="E136">
        <f>IF(OR('Per creator'!$T136="",'Per creator'!$T136="✓"),0,1)</f>
        <v>0</v>
      </c>
      <c r="H136">
        <v>129</v>
      </c>
      <c r="I136" t="str">
        <f>IFERROR(INDEX('Per creator'!$A$8:$A$507,MATCH(H136,$A$8:$A$507,0)),"")</f>
        <v/>
      </c>
      <c r="J136" t="str">
        <f>IF(I136="","",SUMIF(P_Creator,I136,P_Cost))</f>
        <v/>
      </c>
      <c r="K136" t="str">
        <f>IF(I136="","",SUMIF(P_Creator,I136,P_Result))</f>
        <v/>
      </c>
      <c r="L136" t="str">
        <f>IF(I136="","",IF(AND(N(J136)&gt;0,N(K136)&gt;0),J136/K136+H136/10000000,1000000000+H136))</f>
        <v/>
      </c>
      <c r="M136" t="str">
        <f>IFERROR(MATCH(SMALL($L$8:$L$157,H136),$L$8:$L$157,0),"")</f>
        <v/>
      </c>
    </row>
    <row r="137" spans="1:13">
      <c r="A137" t="str">
        <f>IF('Per creator'!$A137="","",IF(COUNTIF('Per creator'!$A$8:$A137,'Per creator'!$A137)=1,MAX($A$7:$A136)+1,""))</f>
        <v/>
      </c>
      <c r="B137" t="str">
        <f>IF(OR('Per creator'!$A137="",'Per creator'!$D137=""),"",IF(COUNTIFS('Per creator'!$D$8:$D137,'Per creator'!$D137,$D$8:$D137,1)=1,MAX($B$7:$B136)+1,""))</f>
        <v/>
      </c>
      <c r="C137" t="str">
        <f>IF('Per creator'!$A137="","",ROW())</f>
        <v/>
      </c>
      <c r="D137">
        <f>IF('Per creator'!$A137="",0,1)</f>
        <v>0</v>
      </c>
      <c r="E137">
        <f>IF(OR('Per creator'!$T137="",'Per creator'!$T137="✓"),0,1)</f>
        <v>0</v>
      </c>
      <c r="H137">
        <v>130</v>
      </c>
      <c r="I137" t="str">
        <f>IFERROR(INDEX('Per creator'!$A$8:$A$507,MATCH(H137,$A$8:$A$507,0)),"")</f>
        <v/>
      </c>
      <c r="J137" t="str">
        <f>IF(I137="","",SUMIF(P_Creator,I137,P_Cost))</f>
        <v/>
      </c>
      <c r="K137" t="str">
        <f>IF(I137="","",SUMIF(P_Creator,I137,P_Result))</f>
        <v/>
      </c>
      <c r="L137" t="str">
        <f>IF(I137="","",IF(AND(N(J137)&gt;0,N(K137)&gt;0),J137/K137+H137/10000000,1000000000+H137))</f>
        <v/>
      </c>
      <c r="M137" t="str">
        <f>IFERROR(MATCH(SMALL($L$8:$L$157,H137),$L$8:$L$157,0),"")</f>
        <v/>
      </c>
    </row>
    <row r="138" spans="1:13">
      <c r="A138" t="str">
        <f>IF('Per creator'!$A138="","",IF(COUNTIF('Per creator'!$A$8:$A138,'Per creator'!$A138)=1,MAX($A$7:$A137)+1,""))</f>
        <v/>
      </c>
      <c r="B138" t="str">
        <f>IF(OR('Per creator'!$A138="",'Per creator'!$D138=""),"",IF(COUNTIFS('Per creator'!$D$8:$D138,'Per creator'!$D138,$D$8:$D138,1)=1,MAX($B$7:$B137)+1,""))</f>
        <v/>
      </c>
      <c r="C138" t="str">
        <f>IF('Per creator'!$A138="","",ROW())</f>
        <v/>
      </c>
      <c r="D138">
        <f>IF('Per creator'!$A138="",0,1)</f>
        <v>0</v>
      </c>
      <c r="E138">
        <f>IF(OR('Per creator'!$T138="",'Per creator'!$T138="✓"),0,1)</f>
        <v>0</v>
      </c>
      <c r="H138">
        <v>131</v>
      </c>
      <c r="I138" t="str">
        <f>IFERROR(INDEX('Per creator'!$A$8:$A$507,MATCH(H138,$A$8:$A$507,0)),"")</f>
        <v/>
      </c>
      <c r="J138" t="str">
        <f>IF(I138="","",SUMIF(P_Creator,I138,P_Cost))</f>
        <v/>
      </c>
      <c r="K138" t="str">
        <f>IF(I138="","",SUMIF(P_Creator,I138,P_Result))</f>
        <v/>
      </c>
      <c r="L138" t="str">
        <f>IF(I138="","",IF(AND(N(J138)&gt;0,N(K138)&gt;0),J138/K138+H138/10000000,1000000000+H138))</f>
        <v/>
      </c>
      <c r="M138" t="str">
        <f>IFERROR(MATCH(SMALL($L$8:$L$157,H138),$L$8:$L$157,0),"")</f>
        <v/>
      </c>
    </row>
    <row r="139" spans="1:13">
      <c r="A139" t="str">
        <f>IF('Per creator'!$A139="","",IF(COUNTIF('Per creator'!$A$8:$A139,'Per creator'!$A139)=1,MAX($A$7:$A138)+1,""))</f>
        <v/>
      </c>
      <c r="B139" t="str">
        <f>IF(OR('Per creator'!$A139="",'Per creator'!$D139=""),"",IF(COUNTIFS('Per creator'!$D$8:$D139,'Per creator'!$D139,$D$8:$D139,1)=1,MAX($B$7:$B138)+1,""))</f>
        <v/>
      </c>
      <c r="C139" t="str">
        <f>IF('Per creator'!$A139="","",ROW())</f>
        <v/>
      </c>
      <c r="D139">
        <f>IF('Per creator'!$A139="",0,1)</f>
        <v>0</v>
      </c>
      <c r="E139">
        <f>IF(OR('Per creator'!$T139="",'Per creator'!$T139="✓"),0,1)</f>
        <v>0</v>
      </c>
      <c r="H139">
        <v>132</v>
      </c>
      <c r="I139" t="str">
        <f>IFERROR(INDEX('Per creator'!$A$8:$A$507,MATCH(H139,$A$8:$A$507,0)),"")</f>
        <v/>
      </c>
      <c r="J139" t="str">
        <f>IF(I139="","",SUMIF(P_Creator,I139,P_Cost))</f>
        <v/>
      </c>
      <c r="K139" t="str">
        <f>IF(I139="","",SUMIF(P_Creator,I139,P_Result))</f>
        <v/>
      </c>
      <c r="L139" t="str">
        <f>IF(I139="","",IF(AND(N(J139)&gt;0,N(K139)&gt;0),J139/K139+H139/10000000,1000000000+H139))</f>
        <v/>
      </c>
      <c r="M139" t="str">
        <f>IFERROR(MATCH(SMALL($L$8:$L$157,H139),$L$8:$L$157,0),"")</f>
        <v/>
      </c>
    </row>
    <row r="140" spans="1:13">
      <c r="A140" t="str">
        <f>IF('Per creator'!$A140="","",IF(COUNTIF('Per creator'!$A$8:$A140,'Per creator'!$A140)=1,MAX($A$7:$A139)+1,""))</f>
        <v/>
      </c>
      <c r="B140" t="str">
        <f>IF(OR('Per creator'!$A140="",'Per creator'!$D140=""),"",IF(COUNTIFS('Per creator'!$D$8:$D140,'Per creator'!$D140,$D$8:$D140,1)=1,MAX($B$7:$B139)+1,""))</f>
        <v/>
      </c>
      <c r="C140" t="str">
        <f>IF('Per creator'!$A140="","",ROW())</f>
        <v/>
      </c>
      <c r="D140">
        <f>IF('Per creator'!$A140="",0,1)</f>
        <v>0</v>
      </c>
      <c r="E140">
        <f>IF(OR('Per creator'!$T140="",'Per creator'!$T140="✓"),0,1)</f>
        <v>0</v>
      </c>
      <c r="H140">
        <v>133</v>
      </c>
      <c r="I140" t="str">
        <f>IFERROR(INDEX('Per creator'!$A$8:$A$507,MATCH(H140,$A$8:$A$507,0)),"")</f>
        <v/>
      </c>
      <c r="J140" t="str">
        <f>IF(I140="","",SUMIF(P_Creator,I140,P_Cost))</f>
        <v/>
      </c>
      <c r="K140" t="str">
        <f>IF(I140="","",SUMIF(P_Creator,I140,P_Result))</f>
        <v/>
      </c>
      <c r="L140" t="str">
        <f>IF(I140="","",IF(AND(N(J140)&gt;0,N(K140)&gt;0),J140/K140+H140/10000000,1000000000+H140))</f>
        <v/>
      </c>
      <c r="M140" t="str">
        <f>IFERROR(MATCH(SMALL($L$8:$L$157,H140),$L$8:$L$157,0),"")</f>
        <v/>
      </c>
    </row>
    <row r="141" spans="1:13">
      <c r="A141" t="str">
        <f>IF('Per creator'!$A141="","",IF(COUNTIF('Per creator'!$A$8:$A141,'Per creator'!$A141)=1,MAX($A$7:$A140)+1,""))</f>
        <v/>
      </c>
      <c r="B141" t="str">
        <f>IF(OR('Per creator'!$A141="",'Per creator'!$D141=""),"",IF(COUNTIFS('Per creator'!$D$8:$D141,'Per creator'!$D141,$D$8:$D141,1)=1,MAX($B$7:$B140)+1,""))</f>
        <v/>
      </c>
      <c r="C141" t="str">
        <f>IF('Per creator'!$A141="","",ROW())</f>
        <v/>
      </c>
      <c r="D141">
        <f>IF('Per creator'!$A141="",0,1)</f>
        <v>0</v>
      </c>
      <c r="E141">
        <f>IF(OR('Per creator'!$T141="",'Per creator'!$T141="✓"),0,1)</f>
        <v>0</v>
      </c>
      <c r="H141">
        <v>134</v>
      </c>
      <c r="I141" t="str">
        <f>IFERROR(INDEX('Per creator'!$A$8:$A$507,MATCH(H141,$A$8:$A$507,0)),"")</f>
        <v/>
      </c>
      <c r="J141" t="str">
        <f>IF(I141="","",SUMIF(P_Creator,I141,P_Cost))</f>
        <v/>
      </c>
      <c r="K141" t="str">
        <f>IF(I141="","",SUMIF(P_Creator,I141,P_Result))</f>
        <v/>
      </c>
      <c r="L141" t="str">
        <f>IF(I141="","",IF(AND(N(J141)&gt;0,N(K141)&gt;0),J141/K141+H141/10000000,1000000000+H141))</f>
        <v/>
      </c>
      <c r="M141" t="str">
        <f>IFERROR(MATCH(SMALL($L$8:$L$157,H141),$L$8:$L$157,0),"")</f>
        <v/>
      </c>
    </row>
    <row r="142" spans="1:13">
      <c r="A142" t="str">
        <f>IF('Per creator'!$A142="","",IF(COUNTIF('Per creator'!$A$8:$A142,'Per creator'!$A142)=1,MAX($A$7:$A141)+1,""))</f>
        <v/>
      </c>
      <c r="B142" t="str">
        <f>IF(OR('Per creator'!$A142="",'Per creator'!$D142=""),"",IF(COUNTIFS('Per creator'!$D$8:$D142,'Per creator'!$D142,$D$8:$D142,1)=1,MAX($B$7:$B141)+1,""))</f>
        <v/>
      </c>
      <c r="C142" t="str">
        <f>IF('Per creator'!$A142="","",ROW())</f>
        <v/>
      </c>
      <c r="D142">
        <f>IF('Per creator'!$A142="",0,1)</f>
        <v>0</v>
      </c>
      <c r="E142">
        <f>IF(OR('Per creator'!$T142="",'Per creator'!$T142="✓"),0,1)</f>
        <v>0</v>
      </c>
      <c r="H142">
        <v>135</v>
      </c>
      <c r="I142" t="str">
        <f>IFERROR(INDEX('Per creator'!$A$8:$A$507,MATCH(H142,$A$8:$A$507,0)),"")</f>
        <v/>
      </c>
      <c r="J142" t="str">
        <f>IF(I142="","",SUMIF(P_Creator,I142,P_Cost))</f>
        <v/>
      </c>
      <c r="K142" t="str">
        <f>IF(I142="","",SUMIF(P_Creator,I142,P_Result))</f>
        <v/>
      </c>
      <c r="L142" t="str">
        <f>IF(I142="","",IF(AND(N(J142)&gt;0,N(K142)&gt;0),J142/K142+H142/10000000,1000000000+H142))</f>
        <v/>
      </c>
      <c r="M142" t="str">
        <f>IFERROR(MATCH(SMALL($L$8:$L$157,H142),$L$8:$L$157,0),"")</f>
        <v/>
      </c>
    </row>
    <row r="143" spans="1:13">
      <c r="A143" t="str">
        <f>IF('Per creator'!$A143="","",IF(COUNTIF('Per creator'!$A$8:$A143,'Per creator'!$A143)=1,MAX($A$7:$A142)+1,""))</f>
        <v/>
      </c>
      <c r="B143" t="str">
        <f>IF(OR('Per creator'!$A143="",'Per creator'!$D143=""),"",IF(COUNTIFS('Per creator'!$D$8:$D143,'Per creator'!$D143,$D$8:$D143,1)=1,MAX($B$7:$B142)+1,""))</f>
        <v/>
      </c>
      <c r="C143" t="str">
        <f>IF('Per creator'!$A143="","",ROW())</f>
        <v/>
      </c>
      <c r="D143">
        <f>IF('Per creator'!$A143="",0,1)</f>
        <v>0</v>
      </c>
      <c r="E143">
        <f>IF(OR('Per creator'!$T143="",'Per creator'!$T143="✓"),0,1)</f>
        <v>0</v>
      </c>
      <c r="H143">
        <v>136</v>
      </c>
      <c r="I143" t="str">
        <f>IFERROR(INDEX('Per creator'!$A$8:$A$507,MATCH(H143,$A$8:$A$507,0)),"")</f>
        <v/>
      </c>
      <c r="J143" t="str">
        <f>IF(I143="","",SUMIF(P_Creator,I143,P_Cost))</f>
        <v/>
      </c>
      <c r="K143" t="str">
        <f>IF(I143="","",SUMIF(P_Creator,I143,P_Result))</f>
        <v/>
      </c>
      <c r="L143" t="str">
        <f>IF(I143="","",IF(AND(N(J143)&gt;0,N(K143)&gt;0),J143/K143+H143/10000000,1000000000+H143))</f>
        <v/>
      </c>
      <c r="M143" t="str">
        <f>IFERROR(MATCH(SMALL($L$8:$L$157,H143),$L$8:$L$157,0),"")</f>
        <v/>
      </c>
    </row>
    <row r="144" spans="1:13">
      <c r="A144" t="str">
        <f>IF('Per creator'!$A144="","",IF(COUNTIF('Per creator'!$A$8:$A144,'Per creator'!$A144)=1,MAX($A$7:$A143)+1,""))</f>
        <v/>
      </c>
      <c r="B144" t="str">
        <f>IF(OR('Per creator'!$A144="",'Per creator'!$D144=""),"",IF(COUNTIFS('Per creator'!$D$8:$D144,'Per creator'!$D144,$D$8:$D144,1)=1,MAX($B$7:$B143)+1,""))</f>
        <v/>
      </c>
      <c r="C144" t="str">
        <f>IF('Per creator'!$A144="","",ROW())</f>
        <v/>
      </c>
      <c r="D144">
        <f>IF('Per creator'!$A144="",0,1)</f>
        <v>0</v>
      </c>
      <c r="E144">
        <f>IF(OR('Per creator'!$T144="",'Per creator'!$T144="✓"),0,1)</f>
        <v>0</v>
      </c>
      <c r="H144">
        <v>137</v>
      </c>
      <c r="I144" t="str">
        <f>IFERROR(INDEX('Per creator'!$A$8:$A$507,MATCH(H144,$A$8:$A$507,0)),"")</f>
        <v/>
      </c>
      <c r="J144" t="str">
        <f>IF(I144="","",SUMIF(P_Creator,I144,P_Cost))</f>
        <v/>
      </c>
      <c r="K144" t="str">
        <f>IF(I144="","",SUMIF(P_Creator,I144,P_Result))</f>
        <v/>
      </c>
      <c r="L144" t="str">
        <f>IF(I144="","",IF(AND(N(J144)&gt;0,N(K144)&gt;0),J144/K144+H144/10000000,1000000000+H144))</f>
        <v/>
      </c>
      <c r="M144" t="str">
        <f>IFERROR(MATCH(SMALL($L$8:$L$157,H144),$L$8:$L$157,0),"")</f>
        <v/>
      </c>
    </row>
    <row r="145" spans="1:13">
      <c r="A145" t="str">
        <f>IF('Per creator'!$A145="","",IF(COUNTIF('Per creator'!$A$8:$A145,'Per creator'!$A145)=1,MAX($A$7:$A144)+1,""))</f>
        <v/>
      </c>
      <c r="B145" t="str">
        <f>IF(OR('Per creator'!$A145="",'Per creator'!$D145=""),"",IF(COUNTIFS('Per creator'!$D$8:$D145,'Per creator'!$D145,$D$8:$D145,1)=1,MAX($B$7:$B144)+1,""))</f>
        <v/>
      </c>
      <c r="C145" t="str">
        <f>IF('Per creator'!$A145="","",ROW())</f>
        <v/>
      </c>
      <c r="D145">
        <f>IF('Per creator'!$A145="",0,1)</f>
        <v>0</v>
      </c>
      <c r="E145">
        <f>IF(OR('Per creator'!$T145="",'Per creator'!$T145="✓"),0,1)</f>
        <v>0</v>
      </c>
      <c r="H145">
        <v>138</v>
      </c>
      <c r="I145" t="str">
        <f>IFERROR(INDEX('Per creator'!$A$8:$A$507,MATCH(H145,$A$8:$A$507,0)),"")</f>
        <v/>
      </c>
      <c r="J145" t="str">
        <f>IF(I145="","",SUMIF(P_Creator,I145,P_Cost))</f>
        <v/>
      </c>
      <c r="K145" t="str">
        <f>IF(I145="","",SUMIF(P_Creator,I145,P_Result))</f>
        <v/>
      </c>
      <c r="L145" t="str">
        <f>IF(I145="","",IF(AND(N(J145)&gt;0,N(K145)&gt;0),J145/K145+H145/10000000,1000000000+H145))</f>
        <v/>
      </c>
      <c r="M145" t="str">
        <f>IFERROR(MATCH(SMALL($L$8:$L$157,H145),$L$8:$L$157,0),"")</f>
        <v/>
      </c>
    </row>
    <row r="146" spans="1:13">
      <c r="A146" t="str">
        <f>IF('Per creator'!$A146="","",IF(COUNTIF('Per creator'!$A$8:$A146,'Per creator'!$A146)=1,MAX($A$7:$A145)+1,""))</f>
        <v/>
      </c>
      <c r="B146" t="str">
        <f>IF(OR('Per creator'!$A146="",'Per creator'!$D146=""),"",IF(COUNTIFS('Per creator'!$D$8:$D146,'Per creator'!$D146,$D$8:$D146,1)=1,MAX($B$7:$B145)+1,""))</f>
        <v/>
      </c>
      <c r="C146" t="str">
        <f>IF('Per creator'!$A146="","",ROW())</f>
        <v/>
      </c>
      <c r="D146">
        <f>IF('Per creator'!$A146="",0,1)</f>
        <v>0</v>
      </c>
      <c r="E146">
        <f>IF(OR('Per creator'!$T146="",'Per creator'!$T146="✓"),0,1)</f>
        <v>0</v>
      </c>
      <c r="H146">
        <v>139</v>
      </c>
      <c r="I146" t="str">
        <f>IFERROR(INDEX('Per creator'!$A$8:$A$507,MATCH(H146,$A$8:$A$507,0)),"")</f>
        <v/>
      </c>
      <c r="J146" t="str">
        <f>IF(I146="","",SUMIF(P_Creator,I146,P_Cost))</f>
        <v/>
      </c>
      <c r="K146" t="str">
        <f>IF(I146="","",SUMIF(P_Creator,I146,P_Result))</f>
        <v/>
      </c>
      <c r="L146" t="str">
        <f>IF(I146="","",IF(AND(N(J146)&gt;0,N(K146)&gt;0),J146/K146+H146/10000000,1000000000+H146))</f>
        <v/>
      </c>
      <c r="M146" t="str">
        <f>IFERROR(MATCH(SMALL($L$8:$L$157,H146),$L$8:$L$157,0),"")</f>
        <v/>
      </c>
    </row>
    <row r="147" spans="1:13">
      <c r="A147" t="str">
        <f>IF('Per creator'!$A147="","",IF(COUNTIF('Per creator'!$A$8:$A147,'Per creator'!$A147)=1,MAX($A$7:$A146)+1,""))</f>
        <v/>
      </c>
      <c r="B147" t="str">
        <f>IF(OR('Per creator'!$A147="",'Per creator'!$D147=""),"",IF(COUNTIFS('Per creator'!$D$8:$D147,'Per creator'!$D147,$D$8:$D147,1)=1,MAX($B$7:$B146)+1,""))</f>
        <v/>
      </c>
      <c r="C147" t="str">
        <f>IF('Per creator'!$A147="","",ROW())</f>
        <v/>
      </c>
      <c r="D147">
        <f>IF('Per creator'!$A147="",0,1)</f>
        <v>0</v>
      </c>
      <c r="E147">
        <f>IF(OR('Per creator'!$T147="",'Per creator'!$T147="✓"),0,1)</f>
        <v>0</v>
      </c>
      <c r="H147">
        <v>140</v>
      </c>
      <c r="I147" t="str">
        <f>IFERROR(INDEX('Per creator'!$A$8:$A$507,MATCH(H147,$A$8:$A$507,0)),"")</f>
        <v/>
      </c>
      <c r="J147" t="str">
        <f>IF(I147="","",SUMIF(P_Creator,I147,P_Cost))</f>
        <v/>
      </c>
      <c r="K147" t="str">
        <f>IF(I147="","",SUMIF(P_Creator,I147,P_Result))</f>
        <v/>
      </c>
      <c r="L147" t="str">
        <f>IF(I147="","",IF(AND(N(J147)&gt;0,N(K147)&gt;0),J147/K147+H147/10000000,1000000000+H147))</f>
        <v/>
      </c>
      <c r="M147" t="str">
        <f>IFERROR(MATCH(SMALL($L$8:$L$157,H147),$L$8:$L$157,0),"")</f>
        <v/>
      </c>
    </row>
    <row r="148" spans="1:13">
      <c r="A148" t="str">
        <f>IF('Per creator'!$A148="","",IF(COUNTIF('Per creator'!$A$8:$A148,'Per creator'!$A148)=1,MAX($A$7:$A147)+1,""))</f>
        <v/>
      </c>
      <c r="B148" t="str">
        <f>IF(OR('Per creator'!$A148="",'Per creator'!$D148=""),"",IF(COUNTIFS('Per creator'!$D$8:$D148,'Per creator'!$D148,$D$8:$D148,1)=1,MAX($B$7:$B147)+1,""))</f>
        <v/>
      </c>
      <c r="C148" t="str">
        <f>IF('Per creator'!$A148="","",ROW())</f>
        <v/>
      </c>
      <c r="D148">
        <f>IF('Per creator'!$A148="",0,1)</f>
        <v>0</v>
      </c>
      <c r="E148">
        <f>IF(OR('Per creator'!$T148="",'Per creator'!$T148="✓"),0,1)</f>
        <v>0</v>
      </c>
      <c r="H148">
        <v>141</v>
      </c>
      <c r="I148" t="str">
        <f>IFERROR(INDEX('Per creator'!$A$8:$A$507,MATCH(H148,$A$8:$A$507,0)),"")</f>
        <v/>
      </c>
      <c r="J148" t="str">
        <f>IF(I148="","",SUMIF(P_Creator,I148,P_Cost))</f>
        <v/>
      </c>
      <c r="K148" t="str">
        <f>IF(I148="","",SUMIF(P_Creator,I148,P_Result))</f>
        <v/>
      </c>
      <c r="L148" t="str">
        <f>IF(I148="","",IF(AND(N(J148)&gt;0,N(K148)&gt;0),J148/K148+H148/10000000,1000000000+H148))</f>
        <v/>
      </c>
      <c r="M148" t="str">
        <f>IFERROR(MATCH(SMALL($L$8:$L$157,H148),$L$8:$L$157,0),"")</f>
        <v/>
      </c>
    </row>
    <row r="149" spans="1:13">
      <c r="A149" t="str">
        <f>IF('Per creator'!$A149="","",IF(COUNTIF('Per creator'!$A$8:$A149,'Per creator'!$A149)=1,MAX($A$7:$A148)+1,""))</f>
        <v/>
      </c>
      <c r="B149" t="str">
        <f>IF(OR('Per creator'!$A149="",'Per creator'!$D149=""),"",IF(COUNTIFS('Per creator'!$D$8:$D149,'Per creator'!$D149,$D$8:$D149,1)=1,MAX($B$7:$B148)+1,""))</f>
        <v/>
      </c>
      <c r="C149" t="str">
        <f>IF('Per creator'!$A149="","",ROW())</f>
        <v/>
      </c>
      <c r="D149">
        <f>IF('Per creator'!$A149="",0,1)</f>
        <v>0</v>
      </c>
      <c r="E149">
        <f>IF(OR('Per creator'!$T149="",'Per creator'!$T149="✓"),0,1)</f>
        <v>0</v>
      </c>
      <c r="H149">
        <v>142</v>
      </c>
      <c r="I149" t="str">
        <f>IFERROR(INDEX('Per creator'!$A$8:$A$507,MATCH(H149,$A$8:$A$507,0)),"")</f>
        <v/>
      </c>
      <c r="J149" t="str">
        <f>IF(I149="","",SUMIF(P_Creator,I149,P_Cost))</f>
        <v/>
      </c>
      <c r="K149" t="str">
        <f>IF(I149="","",SUMIF(P_Creator,I149,P_Result))</f>
        <v/>
      </c>
      <c r="L149" t="str">
        <f>IF(I149="","",IF(AND(N(J149)&gt;0,N(K149)&gt;0),J149/K149+H149/10000000,1000000000+H149))</f>
        <v/>
      </c>
      <c r="M149" t="str">
        <f>IFERROR(MATCH(SMALL($L$8:$L$157,H149),$L$8:$L$157,0),"")</f>
        <v/>
      </c>
    </row>
    <row r="150" spans="1:13">
      <c r="A150" t="str">
        <f>IF('Per creator'!$A150="","",IF(COUNTIF('Per creator'!$A$8:$A150,'Per creator'!$A150)=1,MAX($A$7:$A149)+1,""))</f>
        <v/>
      </c>
      <c r="B150" t="str">
        <f>IF(OR('Per creator'!$A150="",'Per creator'!$D150=""),"",IF(COUNTIFS('Per creator'!$D$8:$D150,'Per creator'!$D150,$D$8:$D150,1)=1,MAX($B$7:$B149)+1,""))</f>
        <v/>
      </c>
      <c r="C150" t="str">
        <f>IF('Per creator'!$A150="","",ROW())</f>
        <v/>
      </c>
      <c r="D150">
        <f>IF('Per creator'!$A150="",0,1)</f>
        <v>0</v>
      </c>
      <c r="E150">
        <f>IF(OR('Per creator'!$T150="",'Per creator'!$T150="✓"),0,1)</f>
        <v>0</v>
      </c>
      <c r="H150">
        <v>143</v>
      </c>
      <c r="I150" t="str">
        <f>IFERROR(INDEX('Per creator'!$A$8:$A$507,MATCH(H150,$A$8:$A$507,0)),"")</f>
        <v/>
      </c>
      <c r="J150" t="str">
        <f>IF(I150="","",SUMIF(P_Creator,I150,P_Cost))</f>
        <v/>
      </c>
      <c r="K150" t="str">
        <f>IF(I150="","",SUMIF(P_Creator,I150,P_Result))</f>
        <v/>
      </c>
      <c r="L150" t="str">
        <f>IF(I150="","",IF(AND(N(J150)&gt;0,N(K150)&gt;0),J150/K150+H150/10000000,1000000000+H150))</f>
        <v/>
      </c>
      <c r="M150" t="str">
        <f>IFERROR(MATCH(SMALL($L$8:$L$157,H150),$L$8:$L$157,0),"")</f>
        <v/>
      </c>
    </row>
    <row r="151" spans="1:13">
      <c r="A151" t="str">
        <f>IF('Per creator'!$A151="","",IF(COUNTIF('Per creator'!$A$8:$A151,'Per creator'!$A151)=1,MAX($A$7:$A150)+1,""))</f>
        <v/>
      </c>
      <c r="B151" t="str">
        <f>IF(OR('Per creator'!$A151="",'Per creator'!$D151=""),"",IF(COUNTIFS('Per creator'!$D$8:$D151,'Per creator'!$D151,$D$8:$D151,1)=1,MAX($B$7:$B150)+1,""))</f>
        <v/>
      </c>
      <c r="C151" t="str">
        <f>IF('Per creator'!$A151="","",ROW())</f>
        <v/>
      </c>
      <c r="D151">
        <f>IF('Per creator'!$A151="",0,1)</f>
        <v>0</v>
      </c>
      <c r="E151">
        <f>IF(OR('Per creator'!$T151="",'Per creator'!$T151="✓"),0,1)</f>
        <v>0</v>
      </c>
      <c r="H151">
        <v>144</v>
      </c>
      <c r="I151" t="str">
        <f>IFERROR(INDEX('Per creator'!$A$8:$A$507,MATCH(H151,$A$8:$A$507,0)),"")</f>
        <v/>
      </c>
      <c r="J151" t="str">
        <f>IF(I151="","",SUMIF(P_Creator,I151,P_Cost))</f>
        <v/>
      </c>
      <c r="K151" t="str">
        <f>IF(I151="","",SUMIF(P_Creator,I151,P_Result))</f>
        <v/>
      </c>
      <c r="L151" t="str">
        <f>IF(I151="","",IF(AND(N(J151)&gt;0,N(K151)&gt;0),J151/K151+H151/10000000,1000000000+H151))</f>
        <v/>
      </c>
      <c r="M151" t="str">
        <f>IFERROR(MATCH(SMALL($L$8:$L$157,H151),$L$8:$L$157,0),"")</f>
        <v/>
      </c>
    </row>
    <row r="152" spans="1:13">
      <c r="A152" t="str">
        <f>IF('Per creator'!$A152="","",IF(COUNTIF('Per creator'!$A$8:$A152,'Per creator'!$A152)=1,MAX($A$7:$A151)+1,""))</f>
        <v/>
      </c>
      <c r="B152" t="str">
        <f>IF(OR('Per creator'!$A152="",'Per creator'!$D152=""),"",IF(COUNTIFS('Per creator'!$D$8:$D152,'Per creator'!$D152,$D$8:$D152,1)=1,MAX($B$7:$B151)+1,""))</f>
        <v/>
      </c>
      <c r="C152" t="str">
        <f>IF('Per creator'!$A152="","",ROW())</f>
        <v/>
      </c>
      <c r="D152">
        <f>IF('Per creator'!$A152="",0,1)</f>
        <v>0</v>
      </c>
      <c r="E152">
        <f>IF(OR('Per creator'!$T152="",'Per creator'!$T152="✓"),0,1)</f>
        <v>0</v>
      </c>
      <c r="H152">
        <v>145</v>
      </c>
      <c r="I152" t="str">
        <f>IFERROR(INDEX('Per creator'!$A$8:$A$507,MATCH(H152,$A$8:$A$507,0)),"")</f>
        <v/>
      </c>
      <c r="J152" t="str">
        <f>IF(I152="","",SUMIF(P_Creator,I152,P_Cost))</f>
        <v/>
      </c>
      <c r="K152" t="str">
        <f>IF(I152="","",SUMIF(P_Creator,I152,P_Result))</f>
        <v/>
      </c>
      <c r="L152" t="str">
        <f>IF(I152="","",IF(AND(N(J152)&gt;0,N(K152)&gt;0),J152/K152+H152/10000000,1000000000+H152))</f>
        <v/>
      </c>
      <c r="M152" t="str">
        <f>IFERROR(MATCH(SMALL($L$8:$L$157,H152),$L$8:$L$157,0),"")</f>
        <v/>
      </c>
    </row>
    <row r="153" spans="1:13">
      <c r="A153" t="str">
        <f>IF('Per creator'!$A153="","",IF(COUNTIF('Per creator'!$A$8:$A153,'Per creator'!$A153)=1,MAX($A$7:$A152)+1,""))</f>
        <v/>
      </c>
      <c r="B153" t="str">
        <f>IF(OR('Per creator'!$A153="",'Per creator'!$D153=""),"",IF(COUNTIFS('Per creator'!$D$8:$D153,'Per creator'!$D153,$D$8:$D153,1)=1,MAX($B$7:$B152)+1,""))</f>
        <v/>
      </c>
      <c r="C153" t="str">
        <f>IF('Per creator'!$A153="","",ROW())</f>
        <v/>
      </c>
      <c r="D153">
        <f>IF('Per creator'!$A153="",0,1)</f>
        <v>0</v>
      </c>
      <c r="E153">
        <f>IF(OR('Per creator'!$T153="",'Per creator'!$T153="✓"),0,1)</f>
        <v>0</v>
      </c>
      <c r="H153">
        <v>146</v>
      </c>
      <c r="I153" t="str">
        <f>IFERROR(INDEX('Per creator'!$A$8:$A$507,MATCH(H153,$A$8:$A$507,0)),"")</f>
        <v/>
      </c>
      <c r="J153" t="str">
        <f>IF(I153="","",SUMIF(P_Creator,I153,P_Cost))</f>
        <v/>
      </c>
      <c r="K153" t="str">
        <f>IF(I153="","",SUMIF(P_Creator,I153,P_Result))</f>
        <v/>
      </c>
      <c r="L153" t="str">
        <f>IF(I153="","",IF(AND(N(J153)&gt;0,N(K153)&gt;0),J153/K153+H153/10000000,1000000000+H153))</f>
        <v/>
      </c>
      <c r="M153" t="str">
        <f>IFERROR(MATCH(SMALL($L$8:$L$157,H153),$L$8:$L$157,0),"")</f>
        <v/>
      </c>
    </row>
    <row r="154" spans="1:13">
      <c r="A154" t="str">
        <f>IF('Per creator'!$A154="","",IF(COUNTIF('Per creator'!$A$8:$A154,'Per creator'!$A154)=1,MAX($A$7:$A153)+1,""))</f>
        <v/>
      </c>
      <c r="B154" t="str">
        <f>IF(OR('Per creator'!$A154="",'Per creator'!$D154=""),"",IF(COUNTIFS('Per creator'!$D$8:$D154,'Per creator'!$D154,$D$8:$D154,1)=1,MAX($B$7:$B153)+1,""))</f>
        <v/>
      </c>
      <c r="C154" t="str">
        <f>IF('Per creator'!$A154="","",ROW())</f>
        <v/>
      </c>
      <c r="D154">
        <f>IF('Per creator'!$A154="",0,1)</f>
        <v>0</v>
      </c>
      <c r="E154">
        <f>IF(OR('Per creator'!$T154="",'Per creator'!$T154="✓"),0,1)</f>
        <v>0</v>
      </c>
      <c r="H154">
        <v>147</v>
      </c>
      <c r="I154" t="str">
        <f>IFERROR(INDEX('Per creator'!$A$8:$A$507,MATCH(H154,$A$8:$A$507,0)),"")</f>
        <v/>
      </c>
      <c r="J154" t="str">
        <f>IF(I154="","",SUMIF(P_Creator,I154,P_Cost))</f>
        <v/>
      </c>
      <c r="K154" t="str">
        <f>IF(I154="","",SUMIF(P_Creator,I154,P_Result))</f>
        <v/>
      </c>
      <c r="L154" t="str">
        <f>IF(I154="","",IF(AND(N(J154)&gt;0,N(K154)&gt;0),J154/K154+H154/10000000,1000000000+H154))</f>
        <v/>
      </c>
      <c r="M154" t="str">
        <f>IFERROR(MATCH(SMALL($L$8:$L$157,H154),$L$8:$L$157,0),"")</f>
        <v/>
      </c>
    </row>
    <row r="155" spans="1:13">
      <c r="A155" t="str">
        <f>IF('Per creator'!$A155="","",IF(COUNTIF('Per creator'!$A$8:$A155,'Per creator'!$A155)=1,MAX($A$7:$A154)+1,""))</f>
        <v/>
      </c>
      <c r="B155" t="str">
        <f>IF(OR('Per creator'!$A155="",'Per creator'!$D155=""),"",IF(COUNTIFS('Per creator'!$D$8:$D155,'Per creator'!$D155,$D$8:$D155,1)=1,MAX($B$7:$B154)+1,""))</f>
        <v/>
      </c>
      <c r="C155" t="str">
        <f>IF('Per creator'!$A155="","",ROW())</f>
        <v/>
      </c>
      <c r="D155">
        <f>IF('Per creator'!$A155="",0,1)</f>
        <v>0</v>
      </c>
      <c r="E155">
        <f>IF(OR('Per creator'!$T155="",'Per creator'!$T155="✓"),0,1)</f>
        <v>0</v>
      </c>
      <c r="H155">
        <v>148</v>
      </c>
      <c r="I155" t="str">
        <f>IFERROR(INDEX('Per creator'!$A$8:$A$507,MATCH(H155,$A$8:$A$507,0)),"")</f>
        <v/>
      </c>
      <c r="J155" t="str">
        <f>IF(I155="","",SUMIF(P_Creator,I155,P_Cost))</f>
        <v/>
      </c>
      <c r="K155" t="str">
        <f>IF(I155="","",SUMIF(P_Creator,I155,P_Result))</f>
        <v/>
      </c>
      <c r="L155" t="str">
        <f>IF(I155="","",IF(AND(N(J155)&gt;0,N(K155)&gt;0),J155/K155+H155/10000000,1000000000+H155))</f>
        <v/>
      </c>
      <c r="M155" t="str">
        <f>IFERROR(MATCH(SMALL($L$8:$L$157,H155),$L$8:$L$157,0),"")</f>
        <v/>
      </c>
    </row>
    <row r="156" spans="1:13">
      <c r="A156" t="str">
        <f>IF('Per creator'!$A156="","",IF(COUNTIF('Per creator'!$A$8:$A156,'Per creator'!$A156)=1,MAX($A$7:$A155)+1,""))</f>
        <v/>
      </c>
      <c r="B156" t="str">
        <f>IF(OR('Per creator'!$A156="",'Per creator'!$D156=""),"",IF(COUNTIFS('Per creator'!$D$8:$D156,'Per creator'!$D156,$D$8:$D156,1)=1,MAX($B$7:$B155)+1,""))</f>
        <v/>
      </c>
      <c r="C156" t="str">
        <f>IF('Per creator'!$A156="","",ROW())</f>
        <v/>
      </c>
      <c r="D156">
        <f>IF('Per creator'!$A156="",0,1)</f>
        <v>0</v>
      </c>
      <c r="E156">
        <f>IF(OR('Per creator'!$T156="",'Per creator'!$T156="✓"),0,1)</f>
        <v>0</v>
      </c>
      <c r="H156">
        <v>149</v>
      </c>
      <c r="I156" t="str">
        <f>IFERROR(INDEX('Per creator'!$A$8:$A$507,MATCH(H156,$A$8:$A$507,0)),"")</f>
        <v/>
      </c>
      <c r="J156" t="str">
        <f>IF(I156="","",SUMIF(P_Creator,I156,P_Cost))</f>
        <v/>
      </c>
      <c r="K156" t="str">
        <f>IF(I156="","",SUMIF(P_Creator,I156,P_Result))</f>
        <v/>
      </c>
      <c r="L156" t="str">
        <f>IF(I156="","",IF(AND(N(J156)&gt;0,N(K156)&gt;0),J156/K156+H156/10000000,1000000000+H156))</f>
        <v/>
      </c>
      <c r="M156" t="str">
        <f>IFERROR(MATCH(SMALL($L$8:$L$157,H156),$L$8:$L$157,0),"")</f>
        <v/>
      </c>
    </row>
    <row r="157" spans="1:13">
      <c r="A157" t="str">
        <f>IF('Per creator'!$A157="","",IF(COUNTIF('Per creator'!$A$8:$A157,'Per creator'!$A157)=1,MAX($A$7:$A156)+1,""))</f>
        <v/>
      </c>
      <c r="B157" t="str">
        <f>IF(OR('Per creator'!$A157="",'Per creator'!$D157=""),"",IF(COUNTIFS('Per creator'!$D$8:$D157,'Per creator'!$D157,$D$8:$D157,1)=1,MAX($B$7:$B156)+1,""))</f>
        <v/>
      </c>
      <c r="C157" t="str">
        <f>IF('Per creator'!$A157="","",ROW())</f>
        <v/>
      </c>
      <c r="D157">
        <f>IF('Per creator'!$A157="",0,1)</f>
        <v>0</v>
      </c>
      <c r="E157">
        <f>IF(OR('Per creator'!$T157="",'Per creator'!$T157="✓"),0,1)</f>
        <v>0</v>
      </c>
      <c r="H157">
        <v>150</v>
      </c>
      <c r="I157" t="str">
        <f>IFERROR(INDEX('Per creator'!$A$8:$A$507,MATCH(H157,$A$8:$A$507,0)),"")</f>
        <v/>
      </c>
      <c r="J157" t="str">
        <f>IF(I157="","",SUMIF(P_Creator,I157,P_Cost))</f>
        <v/>
      </c>
      <c r="K157" t="str">
        <f>IF(I157="","",SUMIF(P_Creator,I157,P_Result))</f>
        <v/>
      </c>
      <c r="L157" t="str">
        <f>IF(I157="","",IF(AND(N(J157)&gt;0,N(K157)&gt;0),J157/K157+H157/10000000,1000000000+H157))</f>
        <v/>
      </c>
      <c r="M157" t="str">
        <f>IFERROR(MATCH(SMALL($L$8:$L$157,H157),$L$8:$L$157,0),"")</f>
        <v/>
      </c>
    </row>
    <row r="158" spans="1:13">
      <c r="A158" t="str">
        <f>IF('Per creator'!$A158="","",IF(COUNTIF('Per creator'!$A$8:$A158,'Per creator'!$A158)=1,MAX($A$7:$A157)+1,""))</f>
        <v/>
      </c>
      <c r="B158" t="str">
        <f>IF(OR('Per creator'!$A158="",'Per creator'!$D158=""),"",IF(COUNTIFS('Per creator'!$D$8:$D158,'Per creator'!$D158,$D$8:$D158,1)=1,MAX($B$7:$B157)+1,""))</f>
        <v/>
      </c>
      <c r="C158" t="str">
        <f>IF('Per creator'!$A158="","",ROW())</f>
        <v/>
      </c>
      <c r="D158">
        <f>IF('Per creator'!$A158="",0,1)</f>
        <v>0</v>
      </c>
      <c r="E158">
        <f>IF(OR('Per creator'!$T158="",'Per creator'!$T158="✓"),0,1)</f>
        <v>0</v>
      </c>
    </row>
    <row r="159" spans="1:13">
      <c r="A159" t="str">
        <f>IF('Per creator'!$A159="","",IF(COUNTIF('Per creator'!$A$8:$A159,'Per creator'!$A159)=1,MAX($A$7:$A158)+1,""))</f>
        <v/>
      </c>
      <c r="B159" t="str">
        <f>IF(OR('Per creator'!$A159="",'Per creator'!$D159=""),"",IF(COUNTIFS('Per creator'!$D$8:$D159,'Per creator'!$D159,$D$8:$D159,1)=1,MAX($B$7:$B158)+1,""))</f>
        <v/>
      </c>
      <c r="C159" t="str">
        <f>IF('Per creator'!$A159="","",ROW())</f>
        <v/>
      </c>
      <c r="D159">
        <f>IF('Per creator'!$A159="",0,1)</f>
        <v>0</v>
      </c>
      <c r="E159">
        <f>IF(OR('Per creator'!$T159="",'Per creator'!$T159="✓"),0,1)</f>
        <v>0</v>
      </c>
    </row>
    <row r="160" spans="1:13">
      <c r="A160" t="str">
        <f>IF('Per creator'!$A160="","",IF(COUNTIF('Per creator'!$A$8:$A160,'Per creator'!$A160)=1,MAX($A$7:$A159)+1,""))</f>
        <v/>
      </c>
      <c r="B160" t="str">
        <f>IF(OR('Per creator'!$A160="",'Per creator'!$D160=""),"",IF(COUNTIFS('Per creator'!$D$8:$D160,'Per creator'!$D160,$D$8:$D160,1)=1,MAX($B$7:$B159)+1,""))</f>
        <v/>
      </c>
      <c r="C160" t="str">
        <f>IF('Per creator'!$A160="","",ROW())</f>
        <v/>
      </c>
      <c r="D160">
        <f>IF('Per creator'!$A160="",0,1)</f>
        <v>0</v>
      </c>
      <c r="E160">
        <f>IF(OR('Per creator'!$T160="",'Per creator'!$T160="✓"),0,1)</f>
        <v>0</v>
      </c>
    </row>
    <row r="161" spans="1:5">
      <c r="A161" t="str">
        <f>IF('Per creator'!$A161="","",IF(COUNTIF('Per creator'!$A$8:$A161,'Per creator'!$A161)=1,MAX($A$7:$A160)+1,""))</f>
        <v/>
      </c>
      <c r="B161" t="str">
        <f>IF(OR('Per creator'!$A161="",'Per creator'!$D161=""),"",IF(COUNTIFS('Per creator'!$D$8:$D161,'Per creator'!$D161,$D$8:$D161,1)=1,MAX($B$7:$B160)+1,""))</f>
        <v/>
      </c>
      <c r="C161" t="str">
        <f>IF('Per creator'!$A161="","",ROW())</f>
        <v/>
      </c>
      <c r="D161">
        <f>IF('Per creator'!$A161="",0,1)</f>
        <v>0</v>
      </c>
      <c r="E161">
        <f>IF(OR('Per creator'!$T161="",'Per creator'!$T161="✓"),0,1)</f>
        <v>0</v>
      </c>
    </row>
    <row r="162" spans="1:5">
      <c r="A162" t="str">
        <f>IF('Per creator'!$A162="","",IF(COUNTIF('Per creator'!$A$8:$A162,'Per creator'!$A162)=1,MAX($A$7:$A161)+1,""))</f>
        <v/>
      </c>
      <c r="B162" t="str">
        <f>IF(OR('Per creator'!$A162="",'Per creator'!$D162=""),"",IF(COUNTIFS('Per creator'!$D$8:$D162,'Per creator'!$D162,$D$8:$D162,1)=1,MAX($B$7:$B161)+1,""))</f>
        <v/>
      </c>
      <c r="C162" t="str">
        <f>IF('Per creator'!$A162="","",ROW())</f>
        <v/>
      </c>
      <c r="D162">
        <f>IF('Per creator'!$A162="",0,1)</f>
        <v>0</v>
      </c>
      <c r="E162">
        <f>IF(OR('Per creator'!$T162="",'Per creator'!$T162="✓"),0,1)</f>
        <v>0</v>
      </c>
    </row>
    <row r="163" spans="1:5">
      <c r="A163" t="str">
        <f>IF('Per creator'!$A163="","",IF(COUNTIF('Per creator'!$A$8:$A163,'Per creator'!$A163)=1,MAX($A$7:$A162)+1,""))</f>
        <v/>
      </c>
      <c r="B163" t="str">
        <f>IF(OR('Per creator'!$A163="",'Per creator'!$D163=""),"",IF(COUNTIFS('Per creator'!$D$8:$D163,'Per creator'!$D163,$D$8:$D163,1)=1,MAX($B$7:$B162)+1,""))</f>
        <v/>
      </c>
      <c r="C163" t="str">
        <f>IF('Per creator'!$A163="","",ROW())</f>
        <v/>
      </c>
      <c r="D163">
        <f>IF('Per creator'!$A163="",0,1)</f>
        <v>0</v>
      </c>
      <c r="E163">
        <f>IF(OR('Per creator'!$T163="",'Per creator'!$T163="✓"),0,1)</f>
        <v>0</v>
      </c>
    </row>
    <row r="164" spans="1:5">
      <c r="A164" t="str">
        <f>IF('Per creator'!$A164="","",IF(COUNTIF('Per creator'!$A$8:$A164,'Per creator'!$A164)=1,MAX($A$7:$A163)+1,""))</f>
        <v/>
      </c>
      <c r="B164" t="str">
        <f>IF(OR('Per creator'!$A164="",'Per creator'!$D164=""),"",IF(COUNTIFS('Per creator'!$D$8:$D164,'Per creator'!$D164,$D$8:$D164,1)=1,MAX($B$7:$B163)+1,""))</f>
        <v/>
      </c>
      <c r="C164" t="str">
        <f>IF('Per creator'!$A164="","",ROW())</f>
        <v/>
      </c>
      <c r="D164">
        <f>IF('Per creator'!$A164="",0,1)</f>
        <v>0</v>
      </c>
      <c r="E164">
        <f>IF(OR('Per creator'!$T164="",'Per creator'!$T164="✓"),0,1)</f>
        <v>0</v>
      </c>
    </row>
    <row r="165" spans="1:5">
      <c r="A165" t="str">
        <f>IF('Per creator'!$A165="","",IF(COUNTIF('Per creator'!$A$8:$A165,'Per creator'!$A165)=1,MAX($A$7:$A164)+1,""))</f>
        <v/>
      </c>
      <c r="B165" t="str">
        <f>IF(OR('Per creator'!$A165="",'Per creator'!$D165=""),"",IF(COUNTIFS('Per creator'!$D$8:$D165,'Per creator'!$D165,$D$8:$D165,1)=1,MAX($B$7:$B164)+1,""))</f>
        <v/>
      </c>
      <c r="C165" t="str">
        <f>IF('Per creator'!$A165="","",ROW())</f>
        <v/>
      </c>
      <c r="D165">
        <f>IF('Per creator'!$A165="",0,1)</f>
        <v>0</v>
      </c>
      <c r="E165">
        <f>IF(OR('Per creator'!$T165="",'Per creator'!$T165="✓"),0,1)</f>
        <v>0</v>
      </c>
    </row>
    <row r="166" spans="1:5">
      <c r="A166" t="str">
        <f>IF('Per creator'!$A166="","",IF(COUNTIF('Per creator'!$A$8:$A166,'Per creator'!$A166)=1,MAX($A$7:$A165)+1,""))</f>
        <v/>
      </c>
      <c r="B166" t="str">
        <f>IF(OR('Per creator'!$A166="",'Per creator'!$D166=""),"",IF(COUNTIFS('Per creator'!$D$8:$D166,'Per creator'!$D166,$D$8:$D166,1)=1,MAX($B$7:$B165)+1,""))</f>
        <v/>
      </c>
      <c r="C166" t="str">
        <f>IF('Per creator'!$A166="","",ROW())</f>
        <v/>
      </c>
      <c r="D166">
        <f>IF('Per creator'!$A166="",0,1)</f>
        <v>0</v>
      </c>
      <c r="E166">
        <f>IF(OR('Per creator'!$T166="",'Per creator'!$T166="✓"),0,1)</f>
        <v>0</v>
      </c>
    </row>
    <row r="167" spans="1:5">
      <c r="A167" t="str">
        <f>IF('Per creator'!$A167="","",IF(COUNTIF('Per creator'!$A$8:$A167,'Per creator'!$A167)=1,MAX($A$7:$A166)+1,""))</f>
        <v/>
      </c>
      <c r="B167" t="str">
        <f>IF(OR('Per creator'!$A167="",'Per creator'!$D167=""),"",IF(COUNTIFS('Per creator'!$D$8:$D167,'Per creator'!$D167,$D$8:$D167,1)=1,MAX($B$7:$B166)+1,""))</f>
        <v/>
      </c>
      <c r="C167" t="str">
        <f>IF('Per creator'!$A167="","",ROW())</f>
        <v/>
      </c>
      <c r="D167">
        <f>IF('Per creator'!$A167="",0,1)</f>
        <v>0</v>
      </c>
      <c r="E167">
        <f>IF(OR('Per creator'!$T167="",'Per creator'!$T167="✓"),0,1)</f>
        <v>0</v>
      </c>
    </row>
    <row r="168" spans="1:5">
      <c r="A168" t="str">
        <f>IF('Per creator'!$A168="","",IF(COUNTIF('Per creator'!$A$8:$A168,'Per creator'!$A168)=1,MAX($A$7:$A167)+1,""))</f>
        <v/>
      </c>
      <c r="B168" t="str">
        <f>IF(OR('Per creator'!$A168="",'Per creator'!$D168=""),"",IF(COUNTIFS('Per creator'!$D$8:$D168,'Per creator'!$D168,$D$8:$D168,1)=1,MAX($B$7:$B167)+1,""))</f>
        <v/>
      </c>
      <c r="C168" t="str">
        <f>IF('Per creator'!$A168="","",ROW())</f>
        <v/>
      </c>
      <c r="D168">
        <f>IF('Per creator'!$A168="",0,1)</f>
        <v>0</v>
      </c>
      <c r="E168">
        <f>IF(OR('Per creator'!$T168="",'Per creator'!$T168="✓"),0,1)</f>
        <v>0</v>
      </c>
    </row>
    <row r="169" spans="1:5">
      <c r="A169" t="str">
        <f>IF('Per creator'!$A169="","",IF(COUNTIF('Per creator'!$A$8:$A169,'Per creator'!$A169)=1,MAX($A$7:$A168)+1,""))</f>
        <v/>
      </c>
      <c r="B169" t="str">
        <f>IF(OR('Per creator'!$A169="",'Per creator'!$D169=""),"",IF(COUNTIFS('Per creator'!$D$8:$D169,'Per creator'!$D169,$D$8:$D169,1)=1,MAX($B$7:$B168)+1,""))</f>
        <v/>
      </c>
      <c r="C169" t="str">
        <f>IF('Per creator'!$A169="","",ROW())</f>
        <v/>
      </c>
      <c r="D169">
        <f>IF('Per creator'!$A169="",0,1)</f>
        <v>0</v>
      </c>
      <c r="E169">
        <f>IF(OR('Per creator'!$T169="",'Per creator'!$T169="✓"),0,1)</f>
        <v>0</v>
      </c>
    </row>
    <row r="170" spans="1:5">
      <c r="A170" t="str">
        <f>IF('Per creator'!$A170="","",IF(COUNTIF('Per creator'!$A$8:$A170,'Per creator'!$A170)=1,MAX($A$7:$A169)+1,""))</f>
        <v/>
      </c>
      <c r="B170" t="str">
        <f>IF(OR('Per creator'!$A170="",'Per creator'!$D170=""),"",IF(COUNTIFS('Per creator'!$D$8:$D170,'Per creator'!$D170,$D$8:$D170,1)=1,MAX($B$7:$B169)+1,""))</f>
        <v/>
      </c>
      <c r="C170" t="str">
        <f>IF('Per creator'!$A170="","",ROW())</f>
        <v/>
      </c>
      <c r="D170">
        <f>IF('Per creator'!$A170="",0,1)</f>
        <v>0</v>
      </c>
      <c r="E170">
        <f>IF(OR('Per creator'!$T170="",'Per creator'!$T170="✓"),0,1)</f>
        <v>0</v>
      </c>
    </row>
    <row r="171" spans="1:5">
      <c r="A171" t="str">
        <f>IF('Per creator'!$A171="","",IF(COUNTIF('Per creator'!$A$8:$A171,'Per creator'!$A171)=1,MAX($A$7:$A170)+1,""))</f>
        <v/>
      </c>
      <c r="B171" t="str">
        <f>IF(OR('Per creator'!$A171="",'Per creator'!$D171=""),"",IF(COUNTIFS('Per creator'!$D$8:$D171,'Per creator'!$D171,$D$8:$D171,1)=1,MAX($B$7:$B170)+1,""))</f>
        <v/>
      </c>
      <c r="C171" t="str">
        <f>IF('Per creator'!$A171="","",ROW())</f>
        <v/>
      </c>
      <c r="D171">
        <f>IF('Per creator'!$A171="",0,1)</f>
        <v>0</v>
      </c>
      <c r="E171">
        <f>IF(OR('Per creator'!$T171="",'Per creator'!$T171="✓"),0,1)</f>
        <v>0</v>
      </c>
    </row>
    <row r="172" spans="1:5">
      <c r="A172" t="str">
        <f>IF('Per creator'!$A172="","",IF(COUNTIF('Per creator'!$A$8:$A172,'Per creator'!$A172)=1,MAX($A$7:$A171)+1,""))</f>
        <v/>
      </c>
      <c r="B172" t="str">
        <f>IF(OR('Per creator'!$A172="",'Per creator'!$D172=""),"",IF(COUNTIFS('Per creator'!$D$8:$D172,'Per creator'!$D172,$D$8:$D172,1)=1,MAX($B$7:$B171)+1,""))</f>
        <v/>
      </c>
      <c r="C172" t="str">
        <f>IF('Per creator'!$A172="","",ROW())</f>
        <v/>
      </c>
      <c r="D172">
        <f>IF('Per creator'!$A172="",0,1)</f>
        <v>0</v>
      </c>
      <c r="E172">
        <f>IF(OR('Per creator'!$T172="",'Per creator'!$T172="✓"),0,1)</f>
        <v>0</v>
      </c>
    </row>
    <row r="173" spans="1:5">
      <c r="A173" t="str">
        <f>IF('Per creator'!$A173="","",IF(COUNTIF('Per creator'!$A$8:$A173,'Per creator'!$A173)=1,MAX($A$7:$A172)+1,""))</f>
        <v/>
      </c>
      <c r="B173" t="str">
        <f>IF(OR('Per creator'!$A173="",'Per creator'!$D173=""),"",IF(COUNTIFS('Per creator'!$D$8:$D173,'Per creator'!$D173,$D$8:$D173,1)=1,MAX($B$7:$B172)+1,""))</f>
        <v/>
      </c>
      <c r="C173" t="str">
        <f>IF('Per creator'!$A173="","",ROW())</f>
        <v/>
      </c>
      <c r="D173">
        <f>IF('Per creator'!$A173="",0,1)</f>
        <v>0</v>
      </c>
      <c r="E173">
        <f>IF(OR('Per creator'!$T173="",'Per creator'!$T173="✓"),0,1)</f>
        <v>0</v>
      </c>
    </row>
    <row r="174" spans="1:5">
      <c r="A174" t="str">
        <f>IF('Per creator'!$A174="","",IF(COUNTIF('Per creator'!$A$8:$A174,'Per creator'!$A174)=1,MAX($A$7:$A173)+1,""))</f>
        <v/>
      </c>
      <c r="B174" t="str">
        <f>IF(OR('Per creator'!$A174="",'Per creator'!$D174=""),"",IF(COUNTIFS('Per creator'!$D$8:$D174,'Per creator'!$D174,$D$8:$D174,1)=1,MAX($B$7:$B173)+1,""))</f>
        <v/>
      </c>
      <c r="C174" t="str">
        <f>IF('Per creator'!$A174="","",ROW())</f>
        <v/>
      </c>
      <c r="D174">
        <f>IF('Per creator'!$A174="",0,1)</f>
        <v>0</v>
      </c>
      <c r="E174">
        <f>IF(OR('Per creator'!$T174="",'Per creator'!$T174="✓"),0,1)</f>
        <v>0</v>
      </c>
    </row>
    <row r="175" spans="1:5">
      <c r="A175" t="str">
        <f>IF('Per creator'!$A175="","",IF(COUNTIF('Per creator'!$A$8:$A175,'Per creator'!$A175)=1,MAX($A$7:$A174)+1,""))</f>
        <v/>
      </c>
      <c r="B175" t="str">
        <f>IF(OR('Per creator'!$A175="",'Per creator'!$D175=""),"",IF(COUNTIFS('Per creator'!$D$8:$D175,'Per creator'!$D175,$D$8:$D175,1)=1,MAX($B$7:$B174)+1,""))</f>
        <v/>
      </c>
      <c r="C175" t="str">
        <f>IF('Per creator'!$A175="","",ROW())</f>
        <v/>
      </c>
      <c r="D175">
        <f>IF('Per creator'!$A175="",0,1)</f>
        <v>0</v>
      </c>
      <c r="E175">
        <f>IF(OR('Per creator'!$T175="",'Per creator'!$T175="✓"),0,1)</f>
        <v>0</v>
      </c>
    </row>
    <row r="176" spans="1:5">
      <c r="A176" t="str">
        <f>IF('Per creator'!$A176="","",IF(COUNTIF('Per creator'!$A$8:$A176,'Per creator'!$A176)=1,MAX($A$7:$A175)+1,""))</f>
        <v/>
      </c>
      <c r="B176" t="str">
        <f>IF(OR('Per creator'!$A176="",'Per creator'!$D176=""),"",IF(COUNTIFS('Per creator'!$D$8:$D176,'Per creator'!$D176,$D$8:$D176,1)=1,MAX($B$7:$B175)+1,""))</f>
        <v/>
      </c>
      <c r="C176" t="str">
        <f>IF('Per creator'!$A176="","",ROW())</f>
        <v/>
      </c>
      <c r="D176">
        <f>IF('Per creator'!$A176="",0,1)</f>
        <v>0</v>
      </c>
      <c r="E176">
        <f>IF(OR('Per creator'!$T176="",'Per creator'!$T176="✓"),0,1)</f>
        <v>0</v>
      </c>
    </row>
    <row r="177" spans="1:5">
      <c r="A177" t="str">
        <f>IF('Per creator'!$A177="","",IF(COUNTIF('Per creator'!$A$8:$A177,'Per creator'!$A177)=1,MAX($A$7:$A176)+1,""))</f>
        <v/>
      </c>
      <c r="B177" t="str">
        <f>IF(OR('Per creator'!$A177="",'Per creator'!$D177=""),"",IF(COUNTIFS('Per creator'!$D$8:$D177,'Per creator'!$D177,$D$8:$D177,1)=1,MAX($B$7:$B176)+1,""))</f>
        <v/>
      </c>
      <c r="C177" t="str">
        <f>IF('Per creator'!$A177="","",ROW())</f>
        <v/>
      </c>
      <c r="D177">
        <f>IF('Per creator'!$A177="",0,1)</f>
        <v>0</v>
      </c>
      <c r="E177">
        <f>IF(OR('Per creator'!$T177="",'Per creator'!$T177="✓"),0,1)</f>
        <v>0</v>
      </c>
    </row>
    <row r="178" spans="1:5">
      <c r="A178" t="str">
        <f>IF('Per creator'!$A178="","",IF(COUNTIF('Per creator'!$A$8:$A178,'Per creator'!$A178)=1,MAX($A$7:$A177)+1,""))</f>
        <v/>
      </c>
      <c r="B178" t="str">
        <f>IF(OR('Per creator'!$A178="",'Per creator'!$D178=""),"",IF(COUNTIFS('Per creator'!$D$8:$D178,'Per creator'!$D178,$D$8:$D178,1)=1,MAX($B$7:$B177)+1,""))</f>
        <v/>
      </c>
      <c r="C178" t="str">
        <f>IF('Per creator'!$A178="","",ROW())</f>
        <v/>
      </c>
      <c r="D178">
        <f>IF('Per creator'!$A178="",0,1)</f>
        <v>0</v>
      </c>
      <c r="E178">
        <f>IF(OR('Per creator'!$T178="",'Per creator'!$T178="✓"),0,1)</f>
        <v>0</v>
      </c>
    </row>
    <row r="179" spans="1:5">
      <c r="A179" t="str">
        <f>IF('Per creator'!$A179="","",IF(COUNTIF('Per creator'!$A$8:$A179,'Per creator'!$A179)=1,MAX($A$7:$A178)+1,""))</f>
        <v/>
      </c>
      <c r="B179" t="str">
        <f>IF(OR('Per creator'!$A179="",'Per creator'!$D179=""),"",IF(COUNTIFS('Per creator'!$D$8:$D179,'Per creator'!$D179,$D$8:$D179,1)=1,MAX($B$7:$B178)+1,""))</f>
        <v/>
      </c>
      <c r="C179" t="str">
        <f>IF('Per creator'!$A179="","",ROW())</f>
        <v/>
      </c>
      <c r="D179">
        <f>IF('Per creator'!$A179="",0,1)</f>
        <v>0</v>
      </c>
      <c r="E179">
        <f>IF(OR('Per creator'!$T179="",'Per creator'!$T179="✓"),0,1)</f>
        <v>0</v>
      </c>
    </row>
    <row r="180" spans="1:5">
      <c r="A180" t="str">
        <f>IF('Per creator'!$A180="","",IF(COUNTIF('Per creator'!$A$8:$A180,'Per creator'!$A180)=1,MAX($A$7:$A179)+1,""))</f>
        <v/>
      </c>
      <c r="B180" t="str">
        <f>IF(OR('Per creator'!$A180="",'Per creator'!$D180=""),"",IF(COUNTIFS('Per creator'!$D$8:$D180,'Per creator'!$D180,$D$8:$D180,1)=1,MAX($B$7:$B179)+1,""))</f>
        <v/>
      </c>
      <c r="C180" t="str">
        <f>IF('Per creator'!$A180="","",ROW())</f>
        <v/>
      </c>
      <c r="D180">
        <f>IF('Per creator'!$A180="",0,1)</f>
        <v>0</v>
      </c>
      <c r="E180">
        <f>IF(OR('Per creator'!$T180="",'Per creator'!$T180="✓"),0,1)</f>
        <v>0</v>
      </c>
    </row>
    <row r="181" spans="1:5">
      <c r="A181" t="str">
        <f>IF('Per creator'!$A181="","",IF(COUNTIF('Per creator'!$A$8:$A181,'Per creator'!$A181)=1,MAX($A$7:$A180)+1,""))</f>
        <v/>
      </c>
      <c r="B181" t="str">
        <f>IF(OR('Per creator'!$A181="",'Per creator'!$D181=""),"",IF(COUNTIFS('Per creator'!$D$8:$D181,'Per creator'!$D181,$D$8:$D181,1)=1,MAX($B$7:$B180)+1,""))</f>
        <v/>
      </c>
      <c r="C181" t="str">
        <f>IF('Per creator'!$A181="","",ROW())</f>
        <v/>
      </c>
      <c r="D181">
        <f>IF('Per creator'!$A181="",0,1)</f>
        <v>0</v>
      </c>
      <c r="E181">
        <f>IF(OR('Per creator'!$T181="",'Per creator'!$T181="✓"),0,1)</f>
        <v>0</v>
      </c>
    </row>
    <row r="182" spans="1:5">
      <c r="A182" t="str">
        <f>IF('Per creator'!$A182="","",IF(COUNTIF('Per creator'!$A$8:$A182,'Per creator'!$A182)=1,MAX($A$7:$A181)+1,""))</f>
        <v/>
      </c>
      <c r="B182" t="str">
        <f>IF(OR('Per creator'!$A182="",'Per creator'!$D182=""),"",IF(COUNTIFS('Per creator'!$D$8:$D182,'Per creator'!$D182,$D$8:$D182,1)=1,MAX($B$7:$B181)+1,""))</f>
        <v/>
      </c>
      <c r="C182" t="str">
        <f>IF('Per creator'!$A182="","",ROW())</f>
        <v/>
      </c>
      <c r="D182">
        <f>IF('Per creator'!$A182="",0,1)</f>
        <v>0</v>
      </c>
      <c r="E182">
        <f>IF(OR('Per creator'!$T182="",'Per creator'!$T182="✓"),0,1)</f>
        <v>0</v>
      </c>
    </row>
    <row r="183" spans="1:5">
      <c r="A183" t="str">
        <f>IF('Per creator'!$A183="","",IF(COUNTIF('Per creator'!$A$8:$A183,'Per creator'!$A183)=1,MAX($A$7:$A182)+1,""))</f>
        <v/>
      </c>
      <c r="B183" t="str">
        <f>IF(OR('Per creator'!$A183="",'Per creator'!$D183=""),"",IF(COUNTIFS('Per creator'!$D$8:$D183,'Per creator'!$D183,$D$8:$D183,1)=1,MAX($B$7:$B182)+1,""))</f>
        <v/>
      </c>
      <c r="C183" t="str">
        <f>IF('Per creator'!$A183="","",ROW())</f>
        <v/>
      </c>
      <c r="D183">
        <f>IF('Per creator'!$A183="",0,1)</f>
        <v>0</v>
      </c>
      <c r="E183">
        <f>IF(OR('Per creator'!$T183="",'Per creator'!$T183="✓"),0,1)</f>
        <v>0</v>
      </c>
    </row>
    <row r="184" spans="1:5">
      <c r="A184" t="str">
        <f>IF('Per creator'!$A184="","",IF(COUNTIF('Per creator'!$A$8:$A184,'Per creator'!$A184)=1,MAX($A$7:$A183)+1,""))</f>
        <v/>
      </c>
      <c r="B184" t="str">
        <f>IF(OR('Per creator'!$A184="",'Per creator'!$D184=""),"",IF(COUNTIFS('Per creator'!$D$8:$D184,'Per creator'!$D184,$D$8:$D184,1)=1,MAX($B$7:$B183)+1,""))</f>
        <v/>
      </c>
      <c r="C184" t="str">
        <f>IF('Per creator'!$A184="","",ROW())</f>
        <v/>
      </c>
      <c r="D184">
        <f>IF('Per creator'!$A184="",0,1)</f>
        <v>0</v>
      </c>
      <c r="E184">
        <f>IF(OR('Per creator'!$T184="",'Per creator'!$T184="✓"),0,1)</f>
        <v>0</v>
      </c>
    </row>
    <row r="185" spans="1:5">
      <c r="A185" t="str">
        <f>IF('Per creator'!$A185="","",IF(COUNTIF('Per creator'!$A$8:$A185,'Per creator'!$A185)=1,MAX($A$7:$A184)+1,""))</f>
        <v/>
      </c>
      <c r="B185" t="str">
        <f>IF(OR('Per creator'!$A185="",'Per creator'!$D185=""),"",IF(COUNTIFS('Per creator'!$D$8:$D185,'Per creator'!$D185,$D$8:$D185,1)=1,MAX($B$7:$B184)+1,""))</f>
        <v/>
      </c>
      <c r="C185" t="str">
        <f>IF('Per creator'!$A185="","",ROW())</f>
        <v/>
      </c>
      <c r="D185">
        <f>IF('Per creator'!$A185="",0,1)</f>
        <v>0</v>
      </c>
      <c r="E185">
        <f>IF(OR('Per creator'!$T185="",'Per creator'!$T185="✓"),0,1)</f>
        <v>0</v>
      </c>
    </row>
    <row r="186" spans="1:5">
      <c r="A186" t="str">
        <f>IF('Per creator'!$A186="","",IF(COUNTIF('Per creator'!$A$8:$A186,'Per creator'!$A186)=1,MAX($A$7:$A185)+1,""))</f>
        <v/>
      </c>
      <c r="B186" t="str">
        <f>IF(OR('Per creator'!$A186="",'Per creator'!$D186=""),"",IF(COUNTIFS('Per creator'!$D$8:$D186,'Per creator'!$D186,$D$8:$D186,1)=1,MAX($B$7:$B185)+1,""))</f>
        <v/>
      </c>
      <c r="C186" t="str">
        <f>IF('Per creator'!$A186="","",ROW())</f>
        <v/>
      </c>
      <c r="D186">
        <f>IF('Per creator'!$A186="",0,1)</f>
        <v>0</v>
      </c>
      <c r="E186">
        <f>IF(OR('Per creator'!$T186="",'Per creator'!$T186="✓"),0,1)</f>
        <v>0</v>
      </c>
    </row>
    <row r="187" spans="1:5">
      <c r="A187" t="str">
        <f>IF('Per creator'!$A187="","",IF(COUNTIF('Per creator'!$A$8:$A187,'Per creator'!$A187)=1,MAX($A$7:$A186)+1,""))</f>
        <v/>
      </c>
      <c r="B187" t="str">
        <f>IF(OR('Per creator'!$A187="",'Per creator'!$D187=""),"",IF(COUNTIFS('Per creator'!$D$8:$D187,'Per creator'!$D187,$D$8:$D187,1)=1,MAX($B$7:$B186)+1,""))</f>
        <v/>
      </c>
      <c r="C187" t="str">
        <f>IF('Per creator'!$A187="","",ROW())</f>
        <v/>
      </c>
      <c r="D187">
        <f>IF('Per creator'!$A187="",0,1)</f>
        <v>0</v>
      </c>
      <c r="E187">
        <f>IF(OR('Per creator'!$T187="",'Per creator'!$T187="✓"),0,1)</f>
        <v>0</v>
      </c>
    </row>
    <row r="188" spans="1:5">
      <c r="A188" t="str">
        <f>IF('Per creator'!$A188="","",IF(COUNTIF('Per creator'!$A$8:$A188,'Per creator'!$A188)=1,MAX($A$7:$A187)+1,""))</f>
        <v/>
      </c>
      <c r="B188" t="str">
        <f>IF(OR('Per creator'!$A188="",'Per creator'!$D188=""),"",IF(COUNTIFS('Per creator'!$D$8:$D188,'Per creator'!$D188,$D$8:$D188,1)=1,MAX($B$7:$B187)+1,""))</f>
        <v/>
      </c>
      <c r="C188" t="str">
        <f>IF('Per creator'!$A188="","",ROW())</f>
        <v/>
      </c>
      <c r="D188">
        <f>IF('Per creator'!$A188="",0,1)</f>
        <v>0</v>
      </c>
      <c r="E188">
        <f>IF(OR('Per creator'!$T188="",'Per creator'!$T188="✓"),0,1)</f>
        <v>0</v>
      </c>
    </row>
    <row r="189" spans="1:5">
      <c r="A189" t="str">
        <f>IF('Per creator'!$A189="","",IF(COUNTIF('Per creator'!$A$8:$A189,'Per creator'!$A189)=1,MAX($A$7:$A188)+1,""))</f>
        <v/>
      </c>
      <c r="B189" t="str">
        <f>IF(OR('Per creator'!$A189="",'Per creator'!$D189=""),"",IF(COUNTIFS('Per creator'!$D$8:$D189,'Per creator'!$D189,$D$8:$D189,1)=1,MAX($B$7:$B188)+1,""))</f>
        <v/>
      </c>
      <c r="C189" t="str">
        <f>IF('Per creator'!$A189="","",ROW())</f>
        <v/>
      </c>
      <c r="D189">
        <f>IF('Per creator'!$A189="",0,1)</f>
        <v>0</v>
      </c>
      <c r="E189">
        <f>IF(OR('Per creator'!$T189="",'Per creator'!$T189="✓"),0,1)</f>
        <v>0</v>
      </c>
    </row>
    <row r="190" spans="1:5">
      <c r="A190" t="str">
        <f>IF('Per creator'!$A190="","",IF(COUNTIF('Per creator'!$A$8:$A190,'Per creator'!$A190)=1,MAX($A$7:$A189)+1,""))</f>
        <v/>
      </c>
      <c r="B190" t="str">
        <f>IF(OR('Per creator'!$A190="",'Per creator'!$D190=""),"",IF(COUNTIFS('Per creator'!$D$8:$D190,'Per creator'!$D190,$D$8:$D190,1)=1,MAX($B$7:$B189)+1,""))</f>
        <v/>
      </c>
      <c r="C190" t="str">
        <f>IF('Per creator'!$A190="","",ROW())</f>
        <v/>
      </c>
      <c r="D190">
        <f>IF('Per creator'!$A190="",0,1)</f>
        <v>0</v>
      </c>
      <c r="E190">
        <f>IF(OR('Per creator'!$T190="",'Per creator'!$T190="✓"),0,1)</f>
        <v>0</v>
      </c>
    </row>
    <row r="191" spans="1:5">
      <c r="A191" t="str">
        <f>IF('Per creator'!$A191="","",IF(COUNTIF('Per creator'!$A$8:$A191,'Per creator'!$A191)=1,MAX($A$7:$A190)+1,""))</f>
        <v/>
      </c>
      <c r="B191" t="str">
        <f>IF(OR('Per creator'!$A191="",'Per creator'!$D191=""),"",IF(COUNTIFS('Per creator'!$D$8:$D191,'Per creator'!$D191,$D$8:$D191,1)=1,MAX($B$7:$B190)+1,""))</f>
        <v/>
      </c>
      <c r="C191" t="str">
        <f>IF('Per creator'!$A191="","",ROW())</f>
        <v/>
      </c>
      <c r="D191">
        <f>IF('Per creator'!$A191="",0,1)</f>
        <v>0</v>
      </c>
      <c r="E191">
        <f>IF(OR('Per creator'!$T191="",'Per creator'!$T191="✓"),0,1)</f>
        <v>0</v>
      </c>
    </row>
    <row r="192" spans="1:5">
      <c r="A192" t="str">
        <f>IF('Per creator'!$A192="","",IF(COUNTIF('Per creator'!$A$8:$A192,'Per creator'!$A192)=1,MAX($A$7:$A191)+1,""))</f>
        <v/>
      </c>
      <c r="B192" t="str">
        <f>IF(OR('Per creator'!$A192="",'Per creator'!$D192=""),"",IF(COUNTIFS('Per creator'!$D$8:$D192,'Per creator'!$D192,$D$8:$D192,1)=1,MAX($B$7:$B191)+1,""))</f>
        <v/>
      </c>
      <c r="C192" t="str">
        <f>IF('Per creator'!$A192="","",ROW())</f>
        <v/>
      </c>
      <c r="D192">
        <f>IF('Per creator'!$A192="",0,1)</f>
        <v>0</v>
      </c>
      <c r="E192">
        <f>IF(OR('Per creator'!$T192="",'Per creator'!$T192="✓"),0,1)</f>
        <v>0</v>
      </c>
    </row>
    <row r="193" spans="1:5">
      <c r="A193" t="str">
        <f>IF('Per creator'!$A193="","",IF(COUNTIF('Per creator'!$A$8:$A193,'Per creator'!$A193)=1,MAX($A$7:$A192)+1,""))</f>
        <v/>
      </c>
      <c r="B193" t="str">
        <f>IF(OR('Per creator'!$A193="",'Per creator'!$D193=""),"",IF(COUNTIFS('Per creator'!$D$8:$D193,'Per creator'!$D193,$D$8:$D193,1)=1,MAX($B$7:$B192)+1,""))</f>
        <v/>
      </c>
      <c r="C193" t="str">
        <f>IF('Per creator'!$A193="","",ROW())</f>
        <v/>
      </c>
      <c r="D193">
        <f>IF('Per creator'!$A193="",0,1)</f>
        <v>0</v>
      </c>
      <c r="E193">
        <f>IF(OR('Per creator'!$T193="",'Per creator'!$T193="✓"),0,1)</f>
        <v>0</v>
      </c>
    </row>
    <row r="194" spans="1:5">
      <c r="A194" t="str">
        <f>IF('Per creator'!$A194="","",IF(COUNTIF('Per creator'!$A$8:$A194,'Per creator'!$A194)=1,MAX($A$7:$A193)+1,""))</f>
        <v/>
      </c>
      <c r="B194" t="str">
        <f>IF(OR('Per creator'!$A194="",'Per creator'!$D194=""),"",IF(COUNTIFS('Per creator'!$D$8:$D194,'Per creator'!$D194,$D$8:$D194,1)=1,MAX($B$7:$B193)+1,""))</f>
        <v/>
      </c>
      <c r="C194" t="str">
        <f>IF('Per creator'!$A194="","",ROW())</f>
        <v/>
      </c>
      <c r="D194">
        <f>IF('Per creator'!$A194="",0,1)</f>
        <v>0</v>
      </c>
      <c r="E194">
        <f>IF(OR('Per creator'!$T194="",'Per creator'!$T194="✓"),0,1)</f>
        <v>0</v>
      </c>
    </row>
    <row r="195" spans="1:5">
      <c r="A195" t="str">
        <f>IF('Per creator'!$A195="","",IF(COUNTIF('Per creator'!$A$8:$A195,'Per creator'!$A195)=1,MAX($A$7:$A194)+1,""))</f>
        <v/>
      </c>
      <c r="B195" t="str">
        <f>IF(OR('Per creator'!$A195="",'Per creator'!$D195=""),"",IF(COUNTIFS('Per creator'!$D$8:$D195,'Per creator'!$D195,$D$8:$D195,1)=1,MAX($B$7:$B194)+1,""))</f>
        <v/>
      </c>
      <c r="C195" t="str">
        <f>IF('Per creator'!$A195="","",ROW())</f>
        <v/>
      </c>
      <c r="D195">
        <f>IF('Per creator'!$A195="",0,1)</f>
        <v>0</v>
      </c>
      <c r="E195">
        <f>IF(OR('Per creator'!$T195="",'Per creator'!$T195="✓"),0,1)</f>
        <v>0</v>
      </c>
    </row>
    <row r="196" spans="1:5">
      <c r="A196" t="str">
        <f>IF('Per creator'!$A196="","",IF(COUNTIF('Per creator'!$A$8:$A196,'Per creator'!$A196)=1,MAX($A$7:$A195)+1,""))</f>
        <v/>
      </c>
      <c r="B196" t="str">
        <f>IF(OR('Per creator'!$A196="",'Per creator'!$D196=""),"",IF(COUNTIFS('Per creator'!$D$8:$D196,'Per creator'!$D196,$D$8:$D196,1)=1,MAX($B$7:$B195)+1,""))</f>
        <v/>
      </c>
      <c r="C196" t="str">
        <f>IF('Per creator'!$A196="","",ROW())</f>
        <v/>
      </c>
      <c r="D196">
        <f>IF('Per creator'!$A196="",0,1)</f>
        <v>0</v>
      </c>
      <c r="E196">
        <f>IF(OR('Per creator'!$T196="",'Per creator'!$T196="✓"),0,1)</f>
        <v>0</v>
      </c>
    </row>
    <row r="197" spans="1:5">
      <c r="A197" t="str">
        <f>IF('Per creator'!$A197="","",IF(COUNTIF('Per creator'!$A$8:$A197,'Per creator'!$A197)=1,MAX($A$7:$A196)+1,""))</f>
        <v/>
      </c>
      <c r="B197" t="str">
        <f>IF(OR('Per creator'!$A197="",'Per creator'!$D197=""),"",IF(COUNTIFS('Per creator'!$D$8:$D197,'Per creator'!$D197,$D$8:$D197,1)=1,MAX($B$7:$B196)+1,""))</f>
        <v/>
      </c>
      <c r="C197" t="str">
        <f>IF('Per creator'!$A197="","",ROW())</f>
        <v/>
      </c>
      <c r="D197">
        <f>IF('Per creator'!$A197="",0,1)</f>
        <v>0</v>
      </c>
      <c r="E197">
        <f>IF(OR('Per creator'!$T197="",'Per creator'!$T197="✓"),0,1)</f>
        <v>0</v>
      </c>
    </row>
    <row r="198" spans="1:5">
      <c r="A198" t="str">
        <f>IF('Per creator'!$A198="","",IF(COUNTIF('Per creator'!$A$8:$A198,'Per creator'!$A198)=1,MAX($A$7:$A197)+1,""))</f>
        <v/>
      </c>
      <c r="B198" t="str">
        <f>IF(OR('Per creator'!$A198="",'Per creator'!$D198=""),"",IF(COUNTIFS('Per creator'!$D$8:$D198,'Per creator'!$D198,$D$8:$D198,1)=1,MAX($B$7:$B197)+1,""))</f>
        <v/>
      </c>
      <c r="C198" t="str">
        <f>IF('Per creator'!$A198="","",ROW())</f>
        <v/>
      </c>
      <c r="D198">
        <f>IF('Per creator'!$A198="",0,1)</f>
        <v>0</v>
      </c>
      <c r="E198">
        <f>IF(OR('Per creator'!$T198="",'Per creator'!$T198="✓"),0,1)</f>
        <v>0</v>
      </c>
    </row>
    <row r="199" spans="1:5">
      <c r="A199" t="str">
        <f>IF('Per creator'!$A199="","",IF(COUNTIF('Per creator'!$A$8:$A199,'Per creator'!$A199)=1,MAX($A$7:$A198)+1,""))</f>
        <v/>
      </c>
      <c r="B199" t="str">
        <f>IF(OR('Per creator'!$A199="",'Per creator'!$D199=""),"",IF(COUNTIFS('Per creator'!$D$8:$D199,'Per creator'!$D199,$D$8:$D199,1)=1,MAX($B$7:$B198)+1,""))</f>
        <v/>
      </c>
      <c r="C199" t="str">
        <f>IF('Per creator'!$A199="","",ROW())</f>
        <v/>
      </c>
      <c r="D199">
        <f>IF('Per creator'!$A199="",0,1)</f>
        <v>0</v>
      </c>
      <c r="E199">
        <f>IF(OR('Per creator'!$T199="",'Per creator'!$T199="✓"),0,1)</f>
        <v>0</v>
      </c>
    </row>
    <row r="200" spans="1:5">
      <c r="A200" t="str">
        <f>IF('Per creator'!$A200="","",IF(COUNTIF('Per creator'!$A$8:$A200,'Per creator'!$A200)=1,MAX($A$7:$A199)+1,""))</f>
        <v/>
      </c>
      <c r="B200" t="str">
        <f>IF(OR('Per creator'!$A200="",'Per creator'!$D200=""),"",IF(COUNTIFS('Per creator'!$D$8:$D200,'Per creator'!$D200,$D$8:$D200,1)=1,MAX($B$7:$B199)+1,""))</f>
        <v/>
      </c>
      <c r="C200" t="str">
        <f>IF('Per creator'!$A200="","",ROW())</f>
        <v/>
      </c>
      <c r="D200">
        <f>IF('Per creator'!$A200="",0,1)</f>
        <v>0</v>
      </c>
      <c r="E200">
        <f>IF(OR('Per creator'!$T200="",'Per creator'!$T200="✓"),0,1)</f>
        <v>0</v>
      </c>
    </row>
    <row r="201" spans="1:5">
      <c r="A201" t="str">
        <f>IF('Per creator'!$A201="","",IF(COUNTIF('Per creator'!$A$8:$A201,'Per creator'!$A201)=1,MAX($A$7:$A200)+1,""))</f>
        <v/>
      </c>
      <c r="B201" t="str">
        <f>IF(OR('Per creator'!$A201="",'Per creator'!$D201=""),"",IF(COUNTIFS('Per creator'!$D$8:$D201,'Per creator'!$D201,$D$8:$D201,1)=1,MAX($B$7:$B200)+1,""))</f>
        <v/>
      </c>
      <c r="C201" t="str">
        <f>IF('Per creator'!$A201="","",ROW())</f>
        <v/>
      </c>
      <c r="D201">
        <f>IF('Per creator'!$A201="",0,1)</f>
        <v>0</v>
      </c>
      <c r="E201">
        <f>IF(OR('Per creator'!$T201="",'Per creator'!$T201="✓"),0,1)</f>
        <v>0</v>
      </c>
    </row>
    <row r="202" spans="1:5">
      <c r="A202" t="str">
        <f>IF('Per creator'!$A202="","",IF(COUNTIF('Per creator'!$A$8:$A202,'Per creator'!$A202)=1,MAX($A$7:$A201)+1,""))</f>
        <v/>
      </c>
      <c r="B202" t="str">
        <f>IF(OR('Per creator'!$A202="",'Per creator'!$D202=""),"",IF(COUNTIFS('Per creator'!$D$8:$D202,'Per creator'!$D202,$D$8:$D202,1)=1,MAX($B$7:$B201)+1,""))</f>
        <v/>
      </c>
      <c r="C202" t="str">
        <f>IF('Per creator'!$A202="","",ROW())</f>
        <v/>
      </c>
      <c r="D202">
        <f>IF('Per creator'!$A202="",0,1)</f>
        <v>0</v>
      </c>
      <c r="E202">
        <f>IF(OR('Per creator'!$T202="",'Per creator'!$T202="✓"),0,1)</f>
        <v>0</v>
      </c>
    </row>
    <row r="203" spans="1:5">
      <c r="A203" t="str">
        <f>IF('Per creator'!$A203="","",IF(COUNTIF('Per creator'!$A$8:$A203,'Per creator'!$A203)=1,MAX($A$7:$A202)+1,""))</f>
        <v/>
      </c>
      <c r="B203" t="str">
        <f>IF(OR('Per creator'!$A203="",'Per creator'!$D203=""),"",IF(COUNTIFS('Per creator'!$D$8:$D203,'Per creator'!$D203,$D$8:$D203,1)=1,MAX($B$7:$B202)+1,""))</f>
        <v/>
      </c>
      <c r="C203" t="str">
        <f>IF('Per creator'!$A203="","",ROW())</f>
        <v/>
      </c>
      <c r="D203">
        <f>IF('Per creator'!$A203="",0,1)</f>
        <v>0</v>
      </c>
      <c r="E203">
        <f>IF(OR('Per creator'!$T203="",'Per creator'!$T203="✓"),0,1)</f>
        <v>0</v>
      </c>
    </row>
    <row r="204" spans="1:5">
      <c r="A204" t="str">
        <f>IF('Per creator'!$A204="","",IF(COUNTIF('Per creator'!$A$8:$A204,'Per creator'!$A204)=1,MAX($A$7:$A203)+1,""))</f>
        <v/>
      </c>
      <c r="B204" t="str">
        <f>IF(OR('Per creator'!$A204="",'Per creator'!$D204=""),"",IF(COUNTIFS('Per creator'!$D$8:$D204,'Per creator'!$D204,$D$8:$D204,1)=1,MAX($B$7:$B203)+1,""))</f>
        <v/>
      </c>
      <c r="C204" t="str">
        <f>IF('Per creator'!$A204="","",ROW())</f>
        <v/>
      </c>
      <c r="D204">
        <f>IF('Per creator'!$A204="",0,1)</f>
        <v>0</v>
      </c>
      <c r="E204">
        <f>IF(OR('Per creator'!$T204="",'Per creator'!$T204="✓"),0,1)</f>
        <v>0</v>
      </c>
    </row>
    <row r="205" spans="1:5">
      <c r="A205" t="str">
        <f>IF('Per creator'!$A205="","",IF(COUNTIF('Per creator'!$A$8:$A205,'Per creator'!$A205)=1,MAX($A$7:$A204)+1,""))</f>
        <v/>
      </c>
      <c r="B205" t="str">
        <f>IF(OR('Per creator'!$A205="",'Per creator'!$D205=""),"",IF(COUNTIFS('Per creator'!$D$8:$D205,'Per creator'!$D205,$D$8:$D205,1)=1,MAX($B$7:$B204)+1,""))</f>
        <v/>
      </c>
      <c r="C205" t="str">
        <f>IF('Per creator'!$A205="","",ROW())</f>
        <v/>
      </c>
      <c r="D205">
        <f>IF('Per creator'!$A205="",0,1)</f>
        <v>0</v>
      </c>
      <c r="E205">
        <f>IF(OR('Per creator'!$T205="",'Per creator'!$T205="✓"),0,1)</f>
        <v>0</v>
      </c>
    </row>
    <row r="206" spans="1:5">
      <c r="A206" t="str">
        <f>IF('Per creator'!$A206="","",IF(COUNTIF('Per creator'!$A$8:$A206,'Per creator'!$A206)=1,MAX($A$7:$A205)+1,""))</f>
        <v/>
      </c>
      <c r="B206" t="str">
        <f>IF(OR('Per creator'!$A206="",'Per creator'!$D206=""),"",IF(COUNTIFS('Per creator'!$D$8:$D206,'Per creator'!$D206,$D$8:$D206,1)=1,MAX($B$7:$B205)+1,""))</f>
        <v/>
      </c>
      <c r="C206" t="str">
        <f>IF('Per creator'!$A206="","",ROW())</f>
        <v/>
      </c>
      <c r="D206">
        <f>IF('Per creator'!$A206="",0,1)</f>
        <v>0</v>
      </c>
      <c r="E206">
        <f>IF(OR('Per creator'!$T206="",'Per creator'!$T206="✓"),0,1)</f>
        <v>0</v>
      </c>
    </row>
    <row r="207" spans="1:5">
      <c r="A207" t="str">
        <f>IF('Per creator'!$A207="","",IF(COUNTIF('Per creator'!$A$8:$A207,'Per creator'!$A207)=1,MAX($A$7:$A206)+1,""))</f>
        <v/>
      </c>
      <c r="B207" t="str">
        <f>IF(OR('Per creator'!$A207="",'Per creator'!$D207=""),"",IF(COUNTIFS('Per creator'!$D$8:$D207,'Per creator'!$D207,$D$8:$D207,1)=1,MAX($B$7:$B206)+1,""))</f>
        <v/>
      </c>
      <c r="C207" t="str">
        <f>IF('Per creator'!$A207="","",ROW())</f>
        <v/>
      </c>
      <c r="D207">
        <f>IF('Per creator'!$A207="",0,1)</f>
        <v>0</v>
      </c>
      <c r="E207">
        <f>IF(OR('Per creator'!$T207="",'Per creator'!$T207="✓"),0,1)</f>
        <v>0</v>
      </c>
    </row>
    <row r="208" spans="1:5">
      <c r="A208" t="str">
        <f>IF('Per creator'!$A208="","",IF(COUNTIF('Per creator'!$A$8:$A208,'Per creator'!$A208)=1,MAX($A$7:$A207)+1,""))</f>
        <v/>
      </c>
      <c r="B208" t="str">
        <f>IF(OR('Per creator'!$A208="",'Per creator'!$D208=""),"",IF(COUNTIFS('Per creator'!$D$8:$D208,'Per creator'!$D208,$D$8:$D208,1)=1,MAX($B$7:$B207)+1,""))</f>
        <v/>
      </c>
      <c r="C208" t="str">
        <f>IF('Per creator'!$A208="","",ROW())</f>
        <v/>
      </c>
      <c r="D208">
        <f>IF('Per creator'!$A208="",0,1)</f>
        <v>0</v>
      </c>
      <c r="E208">
        <f>IF(OR('Per creator'!$T208="",'Per creator'!$T208="✓"),0,1)</f>
        <v>0</v>
      </c>
    </row>
    <row r="209" spans="1:5">
      <c r="A209" t="str">
        <f>IF('Per creator'!$A209="","",IF(COUNTIF('Per creator'!$A$8:$A209,'Per creator'!$A209)=1,MAX($A$7:$A208)+1,""))</f>
        <v/>
      </c>
      <c r="B209" t="str">
        <f>IF(OR('Per creator'!$A209="",'Per creator'!$D209=""),"",IF(COUNTIFS('Per creator'!$D$8:$D209,'Per creator'!$D209,$D$8:$D209,1)=1,MAX($B$7:$B208)+1,""))</f>
        <v/>
      </c>
      <c r="C209" t="str">
        <f>IF('Per creator'!$A209="","",ROW())</f>
        <v/>
      </c>
      <c r="D209">
        <f>IF('Per creator'!$A209="",0,1)</f>
        <v>0</v>
      </c>
      <c r="E209">
        <f>IF(OR('Per creator'!$T209="",'Per creator'!$T209="✓"),0,1)</f>
        <v>0</v>
      </c>
    </row>
    <row r="210" spans="1:5">
      <c r="A210" t="str">
        <f>IF('Per creator'!$A210="","",IF(COUNTIF('Per creator'!$A$8:$A210,'Per creator'!$A210)=1,MAX($A$7:$A209)+1,""))</f>
        <v/>
      </c>
      <c r="B210" t="str">
        <f>IF(OR('Per creator'!$A210="",'Per creator'!$D210=""),"",IF(COUNTIFS('Per creator'!$D$8:$D210,'Per creator'!$D210,$D$8:$D210,1)=1,MAX($B$7:$B209)+1,""))</f>
        <v/>
      </c>
      <c r="C210" t="str">
        <f>IF('Per creator'!$A210="","",ROW())</f>
        <v/>
      </c>
      <c r="D210">
        <f>IF('Per creator'!$A210="",0,1)</f>
        <v>0</v>
      </c>
      <c r="E210">
        <f>IF(OR('Per creator'!$T210="",'Per creator'!$T210="✓"),0,1)</f>
        <v>0</v>
      </c>
    </row>
    <row r="211" spans="1:5">
      <c r="A211" t="str">
        <f>IF('Per creator'!$A211="","",IF(COUNTIF('Per creator'!$A$8:$A211,'Per creator'!$A211)=1,MAX($A$7:$A210)+1,""))</f>
        <v/>
      </c>
      <c r="B211" t="str">
        <f>IF(OR('Per creator'!$A211="",'Per creator'!$D211=""),"",IF(COUNTIFS('Per creator'!$D$8:$D211,'Per creator'!$D211,$D$8:$D211,1)=1,MAX($B$7:$B210)+1,""))</f>
        <v/>
      </c>
      <c r="C211" t="str">
        <f>IF('Per creator'!$A211="","",ROW())</f>
        <v/>
      </c>
      <c r="D211">
        <f>IF('Per creator'!$A211="",0,1)</f>
        <v>0</v>
      </c>
      <c r="E211">
        <f>IF(OR('Per creator'!$T211="",'Per creator'!$T211="✓"),0,1)</f>
        <v>0</v>
      </c>
    </row>
    <row r="212" spans="1:5">
      <c r="A212" t="str">
        <f>IF('Per creator'!$A212="","",IF(COUNTIF('Per creator'!$A$8:$A212,'Per creator'!$A212)=1,MAX($A$7:$A211)+1,""))</f>
        <v/>
      </c>
      <c r="B212" t="str">
        <f>IF(OR('Per creator'!$A212="",'Per creator'!$D212=""),"",IF(COUNTIFS('Per creator'!$D$8:$D212,'Per creator'!$D212,$D$8:$D212,1)=1,MAX($B$7:$B211)+1,""))</f>
        <v/>
      </c>
      <c r="C212" t="str">
        <f>IF('Per creator'!$A212="","",ROW())</f>
        <v/>
      </c>
      <c r="D212">
        <f>IF('Per creator'!$A212="",0,1)</f>
        <v>0</v>
      </c>
      <c r="E212">
        <f>IF(OR('Per creator'!$T212="",'Per creator'!$T212="✓"),0,1)</f>
        <v>0</v>
      </c>
    </row>
    <row r="213" spans="1:5">
      <c r="A213" t="str">
        <f>IF('Per creator'!$A213="","",IF(COUNTIF('Per creator'!$A$8:$A213,'Per creator'!$A213)=1,MAX($A$7:$A212)+1,""))</f>
        <v/>
      </c>
      <c r="B213" t="str">
        <f>IF(OR('Per creator'!$A213="",'Per creator'!$D213=""),"",IF(COUNTIFS('Per creator'!$D$8:$D213,'Per creator'!$D213,$D$8:$D213,1)=1,MAX($B$7:$B212)+1,""))</f>
        <v/>
      </c>
      <c r="C213" t="str">
        <f>IF('Per creator'!$A213="","",ROW())</f>
        <v/>
      </c>
      <c r="D213">
        <f>IF('Per creator'!$A213="",0,1)</f>
        <v>0</v>
      </c>
      <c r="E213">
        <f>IF(OR('Per creator'!$T213="",'Per creator'!$T213="✓"),0,1)</f>
        <v>0</v>
      </c>
    </row>
    <row r="214" spans="1:5">
      <c r="A214" t="str">
        <f>IF('Per creator'!$A214="","",IF(COUNTIF('Per creator'!$A$8:$A214,'Per creator'!$A214)=1,MAX($A$7:$A213)+1,""))</f>
        <v/>
      </c>
      <c r="B214" t="str">
        <f>IF(OR('Per creator'!$A214="",'Per creator'!$D214=""),"",IF(COUNTIFS('Per creator'!$D$8:$D214,'Per creator'!$D214,$D$8:$D214,1)=1,MAX($B$7:$B213)+1,""))</f>
        <v/>
      </c>
      <c r="C214" t="str">
        <f>IF('Per creator'!$A214="","",ROW())</f>
        <v/>
      </c>
      <c r="D214">
        <f>IF('Per creator'!$A214="",0,1)</f>
        <v>0</v>
      </c>
      <c r="E214">
        <f>IF(OR('Per creator'!$T214="",'Per creator'!$T214="✓"),0,1)</f>
        <v>0</v>
      </c>
    </row>
    <row r="215" spans="1:5">
      <c r="A215" t="str">
        <f>IF('Per creator'!$A215="","",IF(COUNTIF('Per creator'!$A$8:$A215,'Per creator'!$A215)=1,MAX($A$7:$A214)+1,""))</f>
        <v/>
      </c>
      <c r="B215" t="str">
        <f>IF(OR('Per creator'!$A215="",'Per creator'!$D215=""),"",IF(COUNTIFS('Per creator'!$D$8:$D215,'Per creator'!$D215,$D$8:$D215,1)=1,MAX($B$7:$B214)+1,""))</f>
        <v/>
      </c>
      <c r="C215" t="str">
        <f>IF('Per creator'!$A215="","",ROW())</f>
        <v/>
      </c>
      <c r="D215">
        <f>IF('Per creator'!$A215="",0,1)</f>
        <v>0</v>
      </c>
      <c r="E215">
        <f>IF(OR('Per creator'!$T215="",'Per creator'!$T215="✓"),0,1)</f>
        <v>0</v>
      </c>
    </row>
    <row r="216" spans="1:5">
      <c r="A216" t="str">
        <f>IF('Per creator'!$A216="","",IF(COUNTIF('Per creator'!$A$8:$A216,'Per creator'!$A216)=1,MAX($A$7:$A215)+1,""))</f>
        <v/>
      </c>
      <c r="B216" t="str">
        <f>IF(OR('Per creator'!$A216="",'Per creator'!$D216=""),"",IF(COUNTIFS('Per creator'!$D$8:$D216,'Per creator'!$D216,$D$8:$D216,1)=1,MAX($B$7:$B215)+1,""))</f>
        <v/>
      </c>
      <c r="C216" t="str">
        <f>IF('Per creator'!$A216="","",ROW())</f>
        <v/>
      </c>
      <c r="D216">
        <f>IF('Per creator'!$A216="",0,1)</f>
        <v>0</v>
      </c>
      <c r="E216">
        <f>IF(OR('Per creator'!$T216="",'Per creator'!$T216="✓"),0,1)</f>
        <v>0</v>
      </c>
    </row>
    <row r="217" spans="1:5">
      <c r="A217" t="str">
        <f>IF('Per creator'!$A217="","",IF(COUNTIF('Per creator'!$A$8:$A217,'Per creator'!$A217)=1,MAX($A$7:$A216)+1,""))</f>
        <v/>
      </c>
      <c r="B217" t="str">
        <f>IF(OR('Per creator'!$A217="",'Per creator'!$D217=""),"",IF(COUNTIFS('Per creator'!$D$8:$D217,'Per creator'!$D217,$D$8:$D217,1)=1,MAX($B$7:$B216)+1,""))</f>
        <v/>
      </c>
      <c r="C217" t="str">
        <f>IF('Per creator'!$A217="","",ROW())</f>
        <v/>
      </c>
      <c r="D217">
        <f>IF('Per creator'!$A217="",0,1)</f>
        <v>0</v>
      </c>
      <c r="E217">
        <f>IF(OR('Per creator'!$T217="",'Per creator'!$T217="✓"),0,1)</f>
        <v>0</v>
      </c>
    </row>
    <row r="218" spans="1:5">
      <c r="A218" t="str">
        <f>IF('Per creator'!$A218="","",IF(COUNTIF('Per creator'!$A$8:$A218,'Per creator'!$A218)=1,MAX($A$7:$A217)+1,""))</f>
        <v/>
      </c>
      <c r="B218" t="str">
        <f>IF(OR('Per creator'!$A218="",'Per creator'!$D218=""),"",IF(COUNTIFS('Per creator'!$D$8:$D218,'Per creator'!$D218,$D$8:$D218,1)=1,MAX($B$7:$B217)+1,""))</f>
        <v/>
      </c>
      <c r="C218" t="str">
        <f>IF('Per creator'!$A218="","",ROW())</f>
        <v/>
      </c>
      <c r="D218">
        <f>IF('Per creator'!$A218="",0,1)</f>
        <v>0</v>
      </c>
      <c r="E218">
        <f>IF(OR('Per creator'!$T218="",'Per creator'!$T218="✓"),0,1)</f>
        <v>0</v>
      </c>
    </row>
    <row r="219" spans="1:5">
      <c r="A219" t="str">
        <f>IF('Per creator'!$A219="","",IF(COUNTIF('Per creator'!$A$8:$A219,'Per creator'!$A219)=1,MAX($A$7:$A218)+1,""))</f>
        <v/>
      </c>
      <c r="B219" t="str">
        <f>IF(OR('Per creator'!$A219="",'Per creator'!$D219=""),"",IF(COUNTIFS('Per creator'!$D$8:$D219,'Per creator'!$D219,$D$8:$D219,1)=1,MAX($B$7:$B218)+1,""))</f>
        <v/>
      </c>
      <c r="C219" t="str">
        <f>IF('Per creator'!$A219="","",ROW())</f>
        <v/>
      </c>
      <c r="D219">
        <f>IF('Per creator'!$A219="",0,1)</f>
        <v>0</v>
      </c>
      <c r="E219">
        <f>IF(OR('Per creator'!$T219="",'Per creator'!$T219="✓"),0,1)</f>
        <v>0</v>
      </c>
    </row>
    <row r="220" spans="1:5">
      <c r="A220" t="str">
        <f>IF('Per creator'!$A220="","",IF(COUNTIF('Per creator'!$A$8:$A220,'Per creator'!$A220)=1,MAX($A$7:$A219)+1,""))</f>
        <v/>
      </c>
      <c r="B220" t="str">
        <f>IF(OR('Per creator'!$A220="",'Per creator'!$D220=""),"",IF(COUNTIFS('Per creator'!$D$8:$D220,'Per creator'!$D220,$D$8:$D220,1)=1,MAX($B$7:$B219)+1,""))</f>
        <v/>
      </c>
      <c r="C220" t="str">
        <f>IF('Per creator'!$A220="","",ROW())</f>
        <v/>
      </c>
      <c r="D220">
        <f>IF('Per creator'!$A220="",0,1)</f>
        <v>0</v>
      </c>
      <c r="E220">
        <f>IF(OR('Per creator'!$T220="",'Per creator'!$T220="✓"),0,1)</f>
        <v>0</v>
      </c>
    </row>
    <row r="221" spans="1:5">
      <c r="A221" t="str">
        <f>IF('Per creator'!$A221="","",IF(COUNTIF('Per creator'!$A$8:$A221,'Per creator'!$A221)=1,MAX($A$7:$A220)+1,""))</f>
        <v/>
      </c>
      <c r="B221" t="str">
        <f>IF(OR('Per creator'!$A221="",'Per creator'!$D221=""),"",IF(COUNTIFS('Per creator'!$D$8:$D221,'Per creator'!$D221,$D$8:$D221,1)=1,MAX($B$7:$B220)+1,""))</f>
        <v/>
      </c>
      <c r="C221" t="str">
        <f>IF('Per creator'!$A221="","",ROW())</f>
        <v/>
      </c>
      <c r="D221">
        <f>IF('Per creator'!$A221="",0,1)</f>
        <v>0</v>
      </c>
      <c r="E221">
        <f>IF(OR('Per creator'!$T221="",'Per creator'!$T221="✓"),0,1)</f>
        <v>0</v>
      </c>
    </row>
    <row r="222" spans="1:5">
      <c r="A222" t="str">
        <f>IF('Per creator'!$A222="","",IF(COUNTIF('Per creator'!$A$8:$A222,'Per creator'!$A222)=1,MAX($A$7:$A221)+1,""))</f>
        <v/>
      </c>
      <c r="B222" t="str">
        <f>IF(OR('Per creator'!$A222="",'Per creator'!$D222=""),"",IF(COUNTIFS('Per creator'!$D$8:$D222,'Per creator'!$D222,$D$8:$D222,1)=1,MAX($B$7:$B221)+1,""))</f>
        <v/>
      </c>
      <c r="C222" t="str">
        <f>IF('Per creator'!$A222="","",ROW())</f>
        <v/>
      </c>
      <c r="D222">
        <f>IF('Per creator'!$A222="",0,1)</f>
        <v>0</v>
      </c>
      <c r="E222">
        <f>IF(OR('Per creator'!$T222="",'Per creator'!$T222="✓"),0,1)</f>
        <v>0</v>
      </c>
    </row>
    <row r="223" spans="1:5">
      <c r="A223" t="str">
        <f>IF('Per creator'!$A223="","",IF(COUNTIF('Per creator'!$A$8:$A223,'Per creator'!$A223)=1,MAX($A$7:$A222)+1,""))</f>
        <v/>
      </c>
      <c r="B223" t="str">
        <f>IF(OR('Per creator'!$A223="",'Per creator'!$D223=""),"",IF(COUNTIFS('Per creator'!$D$8:$D223,'Per creator'!$D223,$D$8:$D223,1)=1,MAX($B$7:$B222)+1,""))</f>
        <v/>
      </c>
      <c r="C223" t="str">
        <f>IF('Per creator'!$A223="","",ROW())</f>
        <v/>
      </c>
      <c r="D223">
        <f>IF('Per creator'!$A223="",0,1)</f>
        <v>0</v>
      </c>
      <c r="E223">
        <f>IF(OR('Per creator'!$T223="",'Per creator'!$T223="✓"),0,1)</f>
        <v>0</v>
      </c>
    </row>
    <row r="224" spans="1:5">
      <c r="A224" t="str">
        <f>IF('Per creator'!$A224="","",IF(COUNTIF('Per creator'!$A$8:$A224,'Per creator'!$A224)=1,MAX($A$7:$A223)+1,""))</f>
        <v/>
      </c>
      <c r="B224" t="str">
        <f>IF(OR('Per creator'!$A224="",'Per creator'!$D224=""),"",IF(COUNTIFS('Per creator'!$D$8:$D224,'Per creator'!$D224,$D$8:$D224,1)=1,MAX($B$7:$B223)+1,""))</f>
        <v/>
      </c>
      <c r="C224" t="str">
        <f>IF('Per creator'!$A224="","",ROW())</f>
        <v/>
      </c>
      <c r="D224">
        <f>IF('Per creator'!$A224="",0,1)</f>
        <v>0</v>
      </c>
      <c r="E224">
        <f>IF(OR('Per creator'!$T224="",'Per creator'!$T224="✓"),0,1)</f>
        <v>0</v>
      </c>
    </row>
    <row r="225" spans="1:5">
      <c r="A225" t="str">
        <f>IF('Per creator'!$A225="","",IF(COUNTIF('Per creator'!$A$8:$A225,'Per creator'!$A225)=1,MAX($A$7:$A224)+1,""))</f>
        <v/>
      </c>
      <c r="B225" t="str">
        <f>IF(OR('Per creator'!$A225="",'Per creator'!$D225=""),"",IF(COUNTIFS('Per creator'!$D$8:$D225,'Per creator'!$D225,$D$8:$D225,1)=1,MAX($B$7:$B224)+1,""))</f>
        <v/>
      </c>
      <c r="C225" t="str">
        <f>IF('Per creator'!$A225="","",ROW())</f>
        <v/>
      </c>
      <c r="D225">
        <f>IF('Per creator'!$A225="",0,1)</f>
        <v>0</v>
      </c>
      <c r="E225">
        <f>IF(OR('Per creator'!$T225="",'Per creator'!$T225="✓"),0,1)</f>
        <v>0</v>
      </c>
    </row>
    <row r="226" spans="1:5">
      <c r="A226" t="str">
        <f>IF('Per creator'!$A226="","",IF(COUNTIF('Per creator'!$A$8:$A226,'Per creator'!$A226)=1,MAX($A$7:$A225)+1,""))</f>
        <v/>
      </c>
      <c r="B226" t="str">
        <f>IF(OR('Per creator'!$A226="",'Per creator'!$D226=""),"",IF(COUNTIFS('Per creator'!$D$8:$D226,'Per creator'!$D226,$D$8:$D226,1)=1,MAX($B$7:$B225)+1,""))</f>
        <v/>
      </c>
      <c r="C226" t="str">
        <f>IF('Per creator'!$A226="","",ROW())</f>
        <v/>
      </c>
      <c r="D226">
        <f>IF('Per creator'!$A226="",0,1)</f>
        <v>0</v>
      </c>
      <c r="E226">
        <f>IF(OR('Per creator'!$T226="",'Per creator'!$T226="✓"),0,1)</f>
        <v>0</v>
      </c>
    </row>
    <row r="227" spans="1:5">
      <c r="A227" t="str">
        <f>IF('Per creator'!$A227="","",IF(COUNTIF('Per creator'!$A$8:$A227,'Per creator'!$A227)=1,MAX($A$7:$A226)+1,""))</f>
        <v/>
      </c>
      <c r="B227" t="str">
        <f>IF(OR('Per creator'!$A227="",'Per creator'!$D227=""),"",IF(COUNTIFS('Per creator'!$D$8:$D227,'Per creator'!$D227,$D$8:$D227,1)=1,MAX($B$7:$B226)+1,""))</f>
        <v/>
      </c>
      <c r="C227" t="str">
        <f>IF('Per creator'!$A227="","",ROW())</f>
        <v/>
      </c>
      <c r="D227">
        <f>IF('Per creator'!$A227="",0,1)</f>
        <v>0</v>
      </c>
      <c r="E227">
        <f>IF(OR('Per creator'!$T227="",'Per creator'!$T227="✓"),0,1)</f>
        <v>0</v>
      </c>
    </row>
    <row r="228" spans="1:5">
      <c r="A228" t="str">
        <f>IF('Per creator'!$A228="","",IF(COUNTIF('Per creator'!$A$8:$A228,'Per creator'!$A228)=1,MAX($A$7:$A227)+1,""))</f>
        <v/>
      </c>
      <c r="B228" t="str">
        <f>IF(OR('Per creator'!$A228="",'Per creator'!$D228=""),"",IF(COUNTIFS('Per creator'!$D$8:$D228,'Per creator'!$D228,$D$8:$D228,1)=1,MAX($B$7:$B227)+1,""))</f>
        <v/>
      </c>
      <c r="C228" t="str">
        <f>IF('Per creator'!$A228="","",ROW())</f>
        <v/>
      </c>
      <c r="D228">
        <f>IF('Per creator'!$A228="",0,1)</f>
        <v>0</v>
      </c>
      <c r="E228">
        <f>IF(OR('Per creator'!$T228="",'Per creator'!$T228="✓"),0,1)</f>
        <v>0</v>
      </c>
    </row>
    <row r="229" spans="1:5">
      <c r="A229" t="str">
        <f>IF('Per creator'!$A229="","",IF(COUNTIF('Per creator'!$A$8:$A229,'Per creator'!$A229)=1,MAX($A$7:$A228)+1,""))</f>
        <v/>
      </c>
      <c r="B229" t="str">
        <f>IF(OR('Per creator'!$A229="",'Per creator'!$D229=""),"",IF(COUNTIFS('Per creator'!$D$8:$D229,'Per creator'!$D229,$D$8:$D229,1)=1,MAX($B$7:$B228)+1,""))</f>
        <v/>
      </c>
      <c r="C229" t="str">
        <f>IF('Per creator'!$A229="","",ROW())</f>
        <v/>
      </c>
      <c r="D229">
        <f>IF('Per creator'!$A229="",0,1)</f>
        <v>0</v>
      </c>
      <c r="E229">
        <f>IF(OR('Per creator'!$T229="",'Per creator'!$T229="✓"),0,1)</f>
        <v>0</v>
      </c>
    </row>
    <row r="230" spans="1:5">
      <c r="A230" t="str">
        <f>IF('Per creator'!$A230="","",IF(COUNTIF('Per creator'!$A$8:$A230,'Per creator'!$A230)=1,MAX($A$7:$A229)+1,""))</f>
        <v/>
      </c>
      <c r="B230" t="str">
        <f>IF(OR('Per creator'!$A230="",'Per creator'!$D230=""),"",IF(COUNTIFS('Per creator'!$D$8:$D230,'Per creator'!$D230,$D$8:$D230,1)=1,MAX($B$7:$B229)+1,""))</f>
        <v/>
      </c>
      <c r="C230" t="str">
        <f>IF('Per creator'!$A230="","",ROW())</f>
        <v/>
      </c>
      <c r="D230">
        <f>IF('Per creator'!$A230="",0,1)</f>
        <v>0</v>
      </c>
      <c r="E230">
        <f>IF(OR('Per creator'!$T230="",'Per creator'!$T230="✓"),0,1)</f>
        <v>0</v>
      </c>
    </row>
    <row r="231" spans="1:5">
      <c r="A231" t="str">
        <f>IF('Per creator'!$A231="","",IF(COUNTIF('Per creator'!$A$8:$A231,'Per creator'!$A231)=1,MAX($A$7:$A230)+1,""))</f>
        <v/>
      </c>
      <c r="B231" t="str">
        <f>IF(OR('Per creator'!$A231="",'Per creator'!$D231=""),"",IF(COUNTIFS('Per creator'!$D$8:$D231,'Per creator'!$D231,$D$8:$D231,1)=1,MAX($B$7:$B230)+1,""))</f>
        <v/>
      </c>
      <c r="C231" t="str">
        <f>IF('Per creator'!$A231="","",ROW())</f>
        <v/>
      </c>
      <c r="D231">
        <f>IF('Per creator'!$A231="",0,1)</f>
        <v>0</v>
      </c>
      <c r="E231">
        <f>IF(OR('Per creator'!$T231="",'Per creator'!$T231="✓"),0,1)</f>
        <v>0</v>
      </c>
    </row>
    <row r="232" spans="1:5">
      <c r="A232" t="str">
        <f>IF('Per creator'!$A232="","",IF(COUNTIF('Per creator'!$A$8:$A232,'Per creator'!$A232)=1,MAX($A$7:$A231)+1,""))</f>
        <v/>
      </c>
      <c r="B232" t="str">
        <f>IF(OR('Per creator'!$A232="",'Per creator'!$D232=""),"",IF(COUNTIFS('Per creator'!$D$8:$D232,'Per creator'!$D232,$D$8:$D232,1)=1,MAX($B$7:$B231)+1,""))</f>
        <v/>
      </c>
      <c r="C232" t="str">
        <f>IF('Per creator'!$A232="","",ROW())</f>
        <v/>
      </c>
      <c r="D232">
        <f>IF('Per creator'!$A232="",0,1)</f>
        <v>0</v>
      </c>
      <c r="E232">
        <f>IF(OR('Per creator'!$T232="",'Per creator'!$T232="✓"),0,1)</f>
        <v>0</v>
      </c>
    </row>
    <row r="233" spans="1:5">
      <c r="A233" t="str">
        <f>IF('Per creator'!$A233="","",IF(COUNTIF('Per creator'!$A$8:$A233,'Per creator'!$A233)=1,MAX($A$7:$A232)+1,""))</f>
        <v/>
      </c>
      <c r="B233" t="str">
        <f>IF(OR('Per creator'!$A233="",'Per creator'!$D233=""),"",IF(COUNTIFS('Per creator'!$D$8:$D233,'Per creator'!$D233,$D$8:$D233,1)=1,MAX($B$7:$B232)+1,""))</f>
        <v/>
      </c>
      <c r="C233" t="str">
        <f>IF('Per creator'!$A233="","",ROW())</f>
        <v/>
      </c>
      <c r="D233">
        <f>IF('Per creator'!$A233="",0,1)</f>
        <v>0</v>
      </c>
      <c r="E233">
        <f>IF(OR('Per creator'!$T233="",'Per creator'!$T233="✓"),0,1)</f>
        <v>0</v>
      </c>
    </row>
    <row r="234" spans="1:5">
      <c r="A234" t="str">
        <f>IF('Per creator'!$A234="","",IF(COUNTIF('Per creator'!$A$8:$A234,'Per creator'!$A234)=1,MAX($A$7:$A233)+1,""))</f>
        <v/>
      </c>
      <c r="B234" t="str">
        <f>IF(OR('Per creator'!$A234="",'Per creator'!$D234=""),"",IF(COUNTIFS('Per creator'!$D$8:$D234,'Per creator'!$D234,$D$8:$D234,1)=1,MAX($B$7:$B233)+1,""))</f>
        <v/>
      </c>
      <c r="C234" t="str">
        <f>IF('Per creator'!$A234="","",ROW())</f>
        <v/>
      </c>
      <c r="D234">
        <f>IF('Per creator'!$A234="",0,1)</f>
        <v>0</v>
      </c>
      <c r="E234">
        <f>IF(OR('Per creator'!$T234="",'Per creator'!$T234="✓"),0,1)</f>
        <v>0</v>
      </c>
    </row>
    <row r="235" spans="1:5">
      <c r="A235" t="str">
        <f>IF('Per creator'!$A235="","",IF(COUNTIF('Per creator'!$A$8:$A235,'Per creator'!$A235)=1,MAX($A$7:$A234)+1,""))</f>
        <v/>
      </c>
      <c r="B235" t="str">
        <f>IF(OR('Per creator'!$A235="",'Per creator'!$D235=""),"",IF(COUNTIFS('Per creator'!$D$8:$D235,'Per creator'!$D235,$D$8:$D235,1)=1,MAX($B$7:$B234)+1,""))</f>
        <v/>
      </c>
      <c r="C235" t="str">
        <f>IF('Per creator'!$A235="","",ROW())</f>
        <v/>
      </c>
      <c r="D235">
        <f>IF('Per creator'!$A235="",0,1)</f>
        <v>0</v>
      </c>
      <c r="E235">
        <f>IF(OR('Per creator'!$T235="",'Per creator'!$T235="✓"),0,1)</f>
        <v>0</v>
      </c>
    </row>
    <row r="236" spans="1:5">
      <c r="A236" t="str">
        <f>IF('Per creator'!$A236="","",IF(COUNTIF('Per creator'!$A$8:$A236,'Per creator'!$A236)=1,MAX($A$7:$A235)+1,""))</f>
        <v/>
      </c>
      <c r="B236" t="str">
        <f>IF(OR('Per creator'!$A236="",'Per creator'!$D236=""),"",IF(COUNTIFS('Per creator'!$D$8:$D236,'Per creator'!$D236,$D$8:$D236,1)=1,MAX($B$7:$B235)+1,""))</f>
        <v/>
      </c>
      <c r="C236" t="str">
        <f>IF('Per creator'!$A236="","",ROW())</f>
        <v/>
      </c>
      <c r="D236">
        <f>IF('Per creator'!$A236="",0,1)</f>
        <v>0</v>
      </c>
      <c r="E236">
        <f>IF(OR('Per creator'!$T236="",'Per creator'!$T236="✓"),0,1)</f>
        <v>0</v>
      </c>
    </row>
    <row r="237" spans="1:5">
      <c r="A237" t="str">
        <f>IF('Per creator'!$A237="","",IF(COUNTIF('Per creator'!$A$8:$A237,'Per creator'!$A237)=1,MAX($A$7:$A236)+1,""))</f>
        <v/>
      </c>
      <c r="B237" t="str">
        <f>IF(OR('Per creator'!$A237="",'Per creator'!$D237=""),"",IF(COUNTIFS('Per creator'!$D$8:$D237,'Per creator'!$D237,$D$8:$D237,1)=1,MAX($B$7:$B236)+1,""))</f>
        <v/>
      </c>
      <c r="C237" t="str">
        <f>IF('Per creator'!$A237="","",ROW())</f>
        <v/>
      </c>
      <c r="D237">
        <f>IF('Per creator'!$A237="",0,1)</f>
        <v>0</v>
      </c>
      <c r="E237">
        <f>IF(OR('Per creator'!$T237="",'Per creator'!$T237="✓"),0,1)</f>
        <v>0</v>
      </c>
    </row>
    <row r="238" spans="1:5">
      <c r="A238" t="str">
        <f>IF('Per creator'!$A238="","",IF(COUNTIF('Per creator'!$A$8:$A238,'Per creator'!$A238)=1,MAX($A$7:$A237)+1,""))</f>
        <v/>
      </c>
      <c r="B238" t="str">
        <f>IF(OR('Per creator'!$A238="",'Per creator'!$D238=""),"",IF(COUNTIFS('Per creator'!$D$8:$D238,'Per creator'!$D238,$D$8:$D238,1)=1,MAX($B$7:$B237)+1,""))</f>
        <v/>
      </c>
      <c r="C238" t="str">
        <f>IF('Per creator'!$A238="","",ROW())</f>
        <v/>
      </c>
      <c r="D238">
        <f>IF('Per creator'!$A238="",0,1)</f>
        <v>0</v>
      </c>
      <c r="E238">
        <f>IF(OR('Per creator'!$T238="",'Per creator'!$T238="✓"),0,1)</f>
        <v>0</v>
      </c>
    </row>
    <row r="239" spans="1:5">
      <c r="A239" t="str">
        <f>IF('Per creator'!$A239="","",IF(COUNTIF('Per creator'!$A$8:$A239,'Per creator'!$A239)=1,MAX($A$7:$A238)+1,""))</f>
        <v/>
      </c>
      <c r="B239" t="str">
        <f>IF(OR('Per creator'!$A239="",'Per creator'!$D239=""),"",IF(COUNTIFS('Per creator'!$D$8:$D239,'Per creator'!$D239,$D$8:$D239,1)=1,MAX($B$7:$B238)+1,""))</f>
        <v/>
      </c>
      <c r="C239" t="str">
        <f>IF('Per creator'!$A239="","",ROW())</f>
        <v/>
      </c>
      <c r="D239">
        <f>IF('Per creator'!$A239="",0,1)</f>
        <v>0</v>
      </c>
      <c r="E239">
        <f>IF(OR('Per creator'!$T239="",'Per creator'!$T239="✓"),0,1)</f>
        <v>0</v>
      </c>
    </row>
    <row r="240" spans="1:5">
      <c r="A240" t="str">
        <f>IF('Per creator'!$A240="","",IF(COUNTIF('Per creator'!$A$8:$A240,'Per creator'!$A240)=1,MAX($A$7:$A239)+1,""))</f>
        <v/>
      </c>
      <c r="B240" t="str">
        <f>IF(OR('Per creator'!$A240="",'Per creator'!$D240=""),"",IF(COUNTIFS('Per creator'!$D$8:$D240,'Per creator'!$D240,$D$8:$D240,1)=1,MAX($B$7:$B239)+1,""))</f>
        <v/>
      </c>
      <c r="C240" t="str">
        <f>IF('Per creator'!$A240="","",ROW())</f>
        <v/>
      </c>
      <c r="D240">
        <f>IF('Per creator'!$A240="",0,1)</f>
        <v>0</v>
      </c>
      <c r="E240">
        <f>IF(OR('Per creator'!$T240="",'Per creator'!$T240="✓"),0,1)</f>
        <v>0</v>
      </c>
    </row>
    <row r="241" spans="1:5">
      <c r="A241" t="str">
        <f>IF('Per creator'!$A241="","",IF(COUNTIF('Per creator'!$A$8:$A241,'Per creator'!$A241)=1,MAX($A$7:$A240)+1,""))</f>
        <v/>
      </c>
      <c r="B241" t="str">
        <f>IF(OR('Per creator'!$A241="",'Per creator'!$D241=""),"",IF(COUNTIFS('Per creator'!$D$8:$D241,'Per creator'!$D241,$D$8:$D241,1)=1,MAX($B$7:$B240)+1,""))</f>
        <v/>
      </c>
      <c r="C241" t="str">
        <f>IF('Per creator'!$A241="","",ROW())</f>
        <v/>
      </c>
      <c r="D241">
        <f>IF('Per creator'!$A241="",0,1)</f>
        <v>0</v>
      </c>
      <c r="E241">
        <f>IF(OR('Per creator'!$T241="",'Per creator'!$T241="✓"),0,1)</f>
        <v>0</v>
      </c>
    </row>
    <row r="242" spans="1:5">
      <c r="A242" t="str">
        <f>IF('Per creator'!$A242="","",IF(COUNTIF('Per creator'!$A$8:$A242,'Per creator'!$A242)=1,MAX($A$7:$A241)+1,""))</f>
        <v/>
      </c>
      <c r="B242" t="str">
        <f>IF(OR('Per creator'!$A242="",'Per creator'!$D242=""),"",IF(COUNTIFS('Per creator'!$D$8:$D242,'Per creator'!$D242,$D$8:$D242,1)=1,MAX($B$7:$B241)+1,""))</f>
        <v/>
      </c>
      <c r="C242" t="str">
        <f>IF('Per creator'!$A242="","",ROW())</f>
        <v/>
      </c>
      <c r="D242">
        <f>IF('Per creator'!$A242="",0,1)</f>
        <v>0</v>
      </c>
      <c r="E242">
        <f>IF(OR('Per creator'!$T242="",'Per creator'!$T242="✓"),0,1)</f>
        <v>0</v>
      </c>
    </row>
    <row r="243" spans="1:5">
      <c r="A243" t="str">
        <f>IF('Per creator'!$A243="","",IF(COUNTIF('Per creator'!$A$8:$A243,'Per creator'!$A243)=1,MAX($A$7:$A242)+1,""))</f>
        <v/>
      </c>
      <c r="B243" t="str">
        <f>IF(OR('Per creator'!$A243="",'Per creator'!$D243=""),"",IF(COUNTIFS('Per creator'!$D$8:$D243,'Per creator'!$D243,$D$8:$D243,1)=1,MAX($B$7:$B242)+1,""))</f>
        <v/>
      </c>
      <c r="C243" t="str">
        <f>IF('Per creator'!$A243="","",ROW())</f>
        <v/>
      </c>
      <c r="D243">
        <f>IF('Per creator'!$A243="",0,1)</f>
        <v>0</v>
      </c>
      <c r="E243">
        <f>IF(OR('Per creator'!$T243="",'Per creator'!$T243="✓"),0,1)</f>
        <v>0</v>
      </c>
    </row>
    <row r="244" spans="1:5">
      <c r="A244" t="str">
        <f>IF('Per creator'!$A244="","",IF(COUNTIF('Per creator'!$A$8:$A244,'Per creator'!$A244)=1,MAX($A$7:$A243)+1,""))</f>
        <v/>
      </c>
      <c r="B244" t="str">
        <f>IF(OR('Per creator'!$A244="",'Per creator'!$D244=""),"",IF(COUNTIFS('Per creator'!$D$8:$D244,'Per creator'!$D244,$D$8:$D244,1)=1,MAX($B$7:$B243)+1,""))</f>
        <v/>
      </c>
      <c r="C244" t="str">
        <f>IF('Per creator'!$A244="","",ROW())</f>
        <v/>
      </c>
      <c r="D244">
        <f>IF('Per creator'!$A244="",0,1)</f>
        <v>0</v>
      </c>
      <c r="E244">
        <f>IF(OR('Per creator'!$T244="",'Per creator'!$T244="✓"),0,1)</f>
        <v>0</v>
      </c>
    </row>
    <row r="245" spans="1:5">
      <c r="A245" t="str">
        <f>IF('Per creator'!$A245="","",IF(COUNTIF('Per creator'!$A$8:$A245,'Per creator'!$A245)=1,MAX($A$7:$A244)+1,""))</f>
        <v/>
      </c>
      <c r="B245" t="str">
        <f>IF(OR('Per creator'!$A245="",'Per creator'!$D245=""),"",IF(COUNTIFS('Per creator'!$D$8:$D245,'Per creator'!$D245,$D$8:$D245,1)=1,MAX($B$7:$B244)+1,""))</f>
        <v/>
      </c>
      <c r="C245" t="str">
        <f>IF('Per creator'!$A245="","",ROW())</f>
        <v/>
      </c>
      <c r="D245">
        <f>IF('Per creator'!$A245="",0,1)</f>
        <v>0</v>
      </c>
      <c r="E245">
        <f>IF(OR('Per creator'!$T245="",'Per creator'!$T245="✓"),0,1)</f>
        <v>0</v>
      </c>
    </row>
    <row r="246" spans="1:5">
      <c r="A246" t="str">
        <f>IF('Per creator'!$A246="","",IF(COUNTIF('Per creator'!$A$8:$A246,'Per creator'!$A246)=1,MAX($A$7:$A245)+1,""))</f>
        <v/>
      </c>
      <c r="B246" t="str">
        <f>IF(OR('Per creator'!$A246="",'Per creator'!$D246=""),"",IF(COUNTIFS('Per creator'!$D$8:$D246,'Per creator'!$D246,$D$8:$D246,1)=1,MAX($B$7:$B245)+1,""))</f>
        <v/>
      </c>
      <c r="C246" t="str">
        <f>IF('Per creator'!$A246="","",ROW())</f>
        <v/>
      </c>
      <c r="D246">
        <f>IF('Per creator'!$A246="",0,1)</f>
        <v>0</v>
      </c>
      <c r="E246">
        <f>IF(OR('Per creator'!$T246="",'Per creator'!$T246="✓"),0,1)</f>
        <v>0</v>
      </c>
    </row>
    <row r="247" spans="1:5">
      <c r="A247" t="str">
        <f>IF('Per creator'!$A247="","",IF(COUNTIF('Per creator'!$A$8:$A247,'Per creator'!$A247)=1,MAX($A$7:$A246)+1,""))</f>
        <v/>
      </c>
      <c r="B247" t="str">
        <f>IF(OR('Per creator'!$A247="",'Per creator'!$D247=""),"",IF(COUNTIFS('Per creator'!$D$8:$D247,'Per creator'!$D247,$D$8:$D247,1)=1,MAX($B$7:$B246)+1,""))</f>
        <v/>
      </c>
      <c r="C247" t="str">
        <f>IF('Per creator'!$A247="","",ROW())</f>
        <v/>
      </c>
      <c r="D247">
        <f>IF('Per creator'!$A247="",0,1)</f>
        <v>0</v>
      </c>
      <c r="E247">
        <f>IF(OR('Per creator'!$T247="",'Per creator'!$T247="✓"),0,1)</f>
        <v>0</v>
      </c>
    </row>
    <row r="248" spans="1:5">
      <c r="A248" t="str">
        <f>IF('Per creator'!$A248="","",IF(COUNTIF('Per creator'!$A$8:$A248,'Per creator'!$A248)=1,MAX($A$7:$A247)+1,""))</f>
        <v/>
      </c>
      <c r="B248" t="str">
        <f>IF(OR('Per creator'!$A248="",'Per creator'!$D248=""),"",IF(COUNTIFS('Per creator'!$D$8:$D248,'Per creator'!$D248,$D$8:$D248,1)=1,MAX($B$7:$B247)+1,""))</f>
        <v/>
      </c>
      <c r="C248" t="str">
        <f>IF('Per creator'!$A248="","",ROW())</f>
        <v/>
      </c>
      <c r="D248">
        <f>IF('Per creator'!$A248="",0,1)</f>
        <v>0</v>
      </c>
      <c r="E248">
        <f>IF(OR('Per creator'!$T248="",'Per creator'!$T248="✓"),0,1)</f>
        <v>0</v>
      </c>
    </row>
    <row r="249" spans="1:5">
      <c r="A249" t="str">
        <f>IF('Per creator'!$A249="","",IF(COUNTIF('Per creator'!$A$8:$A249,'Per creator'!$A249)=1,MAX($A$7:$A248)+1,""))</f>
        <v/>
      </c>
      <c r="B249" t="str">
        <f>IF(OR('Per creator'!$A249="",'Per creator'!$D249=""),"",IF(COUNTIFS('Per creator'!$D$8:$D249,'Per creator'!$D249,$D$8:$D249,1)=1,MAX($B$7:$B248)+1,""))</f>
        <v/>
      </c>
      <c r="C249" t="str">
        <f>IF('Per creator'!$A249="","",ROW())</f>
        <v/>
      </c>
      <c r="D249">
        <f>IF('Per creator'!$A249="",0,1)</f>
        <v>0</v>
      </c>
      <c r="E249">
        <f>IF(OR('Per creator'!$T249="",'Per creator'!$T249="✓"),0,1)</f>
        <v>0</v>
      </c>
    </row>
    <row r="250" spans="1:5">
      <c r="A250" t="str">
        <f>IF('Per creator'!$A250="","",IF(COUNTIF('Per creator'!$A$8:$A250,'Per creator'!$A250)=1,MAX($A$7:$A249)+1,""))</f>
        <v/>
      </c>
      <c r="B250" t="str">
        <f>IF(OR('Per creator'!$A250="",'Per creator'!$D250=""),"",IF(COUNTIFS('Per creator'!$D$8:$D250,'Per creator'!$D250,$D$8:$D250,1)=1,MAX($B$7:$B249)+1,""))</f>
        <v/>
      </c>
      <c r="C250" t="str">
        <f>IF('Per creator'!$A250="","",ROW())</f>
        <v/>
      </c>
      <c r="D250">
        <f>IF('Per creator'!$A250="",0,1)</f>
        <v>0</v>
      </c>
      <c r="E250">
        <f>IF(OR('Per creator'!$T250="",'Per creator'!$T250="✓"),0,1)</f>
        <v>0</v>
      </c>
    </row>
    <row r="251" spans="1:5">
      <c r="A251" t="str">
        <f>IF('Per creator'!$A251="","",IF(COUNTIF('Per creator'!$A$8:$A251,'Per creator'!$A251)=1,MAX($A$7:$A250)+1,""))</f>
        <v/>
      </c>
      <c r="B251" t="str">
        <f>IF(OR('Per creator'!$A251="",'Per creator'!$D251=""),"",IF(COUNTIFS('Per creator'!$D$8:$D251,'Per creator'!$D251,$D$8:$D251,1)=1,MAX($B$7:$B250)+1,""))</f>
        <v/>
      </c>
      <c r="C251" t="str">
        <f>IF('Per creator'!$A251="","",ROW())</f>
        <v/>
      </c>
      <c r="D251">
        <f>IF('Per creator'!$A251="",0,1)</f>
        <v>0</v>
      </c>
      <c r="E251">
        <f>IF(OR('Per creator'!$T251="",'Per creator'!$T251="✓"),0,1)</f>
        <v>0</v>
      </c>
    </row>
    <row r="252" spans="1:5">
      <c r="A252" t="str">
        <f>IF('Per creator'!$A252="","",IF(COUNTIF('Per creator'!$A$8:$A252,'Per creator'!$A252)=1,MAX($A$7:$A251)+1,""))</f>
        <v/>
      </c>
      <c r="B252" t="str">
        <f>IF(OR('Per creator'!$A252="",'Per creator'!$D252=""),"",IF(COUNTIFS('Per creator'!$D$8:$D252,'Per creator'!$D252,$D$8:$D252,1)=1,MAX($B$7:$B251)+1,""))</f>
        <v/>
      </c>
      <c r="C252" t="str">
        <f>IF('Per creator'!$A252="","",ROW())</f>
        <v/>
      </c>
      <c r="D252">
        <f>IF('Per creator'!$A252="",0,1)</f>
        <v>0</v>
      </c>
      <c r="E252">
        <f>IF(OR('Per creator'!$T252="",'Per creator'!$T252="✓"),0,1)</f>
        <v>0</v>
      </c>
    </row>
    <row r="253" spans="1:5">
      <c r="A253" t="str">
        <f>IF('Per creator'!$A253="","",IF(COUNTIF('Per creator'!$A$8:$A253,'Per creator'!$A253)=1,MAX($A$7:$A252)+1,""))</f>
        <v/>
      </c>
      <c r="B253" t="str">
        <f>IF(OR('Per creator'!$A253="",'Per creator'!$D253=""),"",IF(COUNTIFS('Per creator'!$D$8:$D253,'Per creator'!$D253,$D$8:$D253,1)=1,MAX($B$7:$B252)+1,""))</f>
        <v/>
      </c>
      <c r="C253" t="str">
        <f>IF('Per creator'!$A253="","",ROW())</f>
        <v/>
      </c>
      <c r="D253">
        <f>IF('Per creator'!$A253="",0,1)</f>
        <v>0</v>
      </c>
      <c r="E253">
        <f>IF(OR('Per creator'!$T253="",'Per creator'!$T253="✓"),0,1)</f>
        <v>0</v>
      </c>
    </row>
    <row r="254" spans="1:5">
      <c r="A254" t="str">
        <f>IF('Per creator'!$A254="","",IF(COUNTIF('Per creator'!$A$8:$A254,'Per creator'!$A254)=1,MAX($A$7:$A253)+1,""))</f>
        <v/>
      </c>
      <c r="B254" t="str">
        <f>IF(OR('Per creator'!$A254="",'Per creator'!$D254=""),"",IF(COUNTIFS('Per creator'!$D$8:$D254,'Per creator'!$D254,$D$8:$D254,1)=1,MAX($B$7:$B253)+1,""))</f>
        <v/>
      </c>
      <c r="C254" t="str">
        <f>IF('Per creator'!$A254="","",ROW())</f>
        <v/>
      </c>
      <c r="D254">
        <f>IF('Per creator'!$A254="",0,1)</f>
        <v>0</v>
      </c>
      <c r="E254">
        <f>IF(OR('Per creator'!$T254="",'Per creator'!$T254="✓"),0,1)</f>
        <v>0</v>
      </c>
    </row>
    <row r="255" spans="1:5">
      <c r="A255" t="str">
        <f>IF('Per creator'!$A255="","",IF(COUNTIF('Per creator'!$A$8:$A255,'Per creator'!$A255)=1,MAX($A$7:$A254)+1,""))</f>
        <v/>
      </c>
      <c r="B255" t="str">
        <f>IF(OR('Per creator'!$A255="",'Per creator'!$D255=""),"",IF(COUNTIFS('Per creator'!$D$8:$D255,'Per creator'!$D255,$D$8:$D255,1)=1,MAX($B$7:$B254)+1,""))</f>
        <v/>
      </c>
      <c r="C255" t="str">
        <f>IF('Per creator'!$A255="","",ROW())</f>
        <v/>
      </c>
      <c r="D255">
        <f>IF('Per creator'!$A255="",0,1)</f>
        <v>0</v>
      </c>
      <c r="E255">
        <f>IF(OR('Per creator'!$T255="",'Per creator'!$T255="✓"),0,1)</f>
        <v>0</v>
      </c>
    </row>
    <row r="256" spans="1:5">
      <c r="A256" t="str">
        <f>IF('Per creator'!$A256="","",IF(COUNTIF('Per creator'!$A$8:$A256,'Per creator'!$A256)=1,MAX($A$7:$A255)+1,""))</f>
        <v/>
      </c>
      <c r="B256" t="str">
        <f>IF(OR('Per creator'!$A256="",'Per creator'!$D256=""),"",IF(COUNTIFS('Per creator'!$D$8:$D256,'Per creator'!$D256,$D$8:$D256,1)=1,MAX($B$7:$B255)+1,""))</f>
        <v/>
      </c>
      <c r="C256" t="str">
        <f>IF('Per creator'!$A256="","",ROW())</f>
        <v/>
      </c>
      <c r="D256">
        <f>IF('Per creator'!$A256="",0,1)</f>
        <v>0</v>
      </c>
      <c r="E256">
        <f>IF(OR('Per creator'!$T256="",'Per creator'!$T256="✓"),0,1)</f>
        <v>0</v>
      </c>
    </row>
    <row r="257" spans="1:5">
      <c r="A257" t="str">
        <f>IF('Per creator'!$A257="","",IF(COUNTIF('Per creator'!$A$8:$A257,'Per creator'!$A257)=1,MAX($A$7:$A256)+1,""))</f>
        <v/>
      </c>
      <c r="B257" t="str">
        <f>IF(OR('Per creator'!$A257="",'Per creator'!$D257=""),"",IF(COUNTIFS('Per creator'!$D$8:$D257,'Per creator'!$D257,$D$8:$D257,1)=1,MAX($B$7:$B256)+1,""))</f>
        <v/>
      </c>
      <c r="C257" t="str">
        <f>IF('Per creator'!$A257="","",ROW())</f>
        <v/>
      </c>
      <c r="D257">
        <f>IF('Per creator'!$A257="",0,1)</f>
        <v>0</v>
      </c>
      <c r="E257">
        <f>IF(OR('Per creator'!$T257="",'Per creator'!$T257="✓"),0,1)</f>
        <v>0</v>
      </c>
    </row>
    <row r="258" spans="1:5">
      <c r="A258" t="str">
        <f>IF('Per creator'!$A258="","",IF(COUNTIF('Per creator'!$A$8:$A258,'Per creator'!$A258)=1,MAX($A$7:$A257)+1,""))</f>
        <v/>
      </c>
      <c r="B258" t="str">
        <f>IF(OR('Per creator'!$A258="",'Per creator'!$D258=""),"",IF(COUNTIFS('Per creator'!$D$8:$D258,'Per creator'!$D258,$D$8:$D258,1)=1,MAX($B$7:$B257)+1,""))</f>
        <v/>
      </c>
      <c r="C258" t="str">
        <f>IF('Per creator'!$A258="","",ROW())</f>
        <v/>
      </c>
      <c r="D258">
        <f>IF('Per creator'!$A258="",0,1)</f>
        <v>0</v>
      </c>
      <c r="E258">
        <f>IF(OR('Per creator'!$T258="",'Per creator'!$T258="✓"),0,1)</f>
        <v>0</v>
      </c>
    </row>
    <row r="259" spans="1:5">
      <c r="A259" t="str">
        <f>IF('Per creator'!$A259="","",IF(COUNTIF('Per creator'!$A$8:$A259,'Per creator'!$A259)=1,MAX($A$7:$A258)+1,""))</f>
        <v/>
      </c>
      <c r="B259" t="str">
        <f>IF(OR('Per creator'!$A259="",'Per creator'!$D259=""),"",IF(COUNTIFS('Per creator'!$D$8:$D259,'Per creator'!$D259,$D$8:$D259,1)=1,MAX($B$7:$B258)+1,""))</f>
        <v/>
      </c>
      <c r="C259" t="str">
        <f>IF('Per creator'!$A259="","",ROW())</f>
        <v/>
      </c>
      <c r="D259">
        <f>IF('Per creator'!$A259="",0,1)</f>
        <v>0</v>
      </c>
      <c r="E259">
        <f>IF(OR('Per creator'!$T259="",'Per creator'!$T259="✓"),0,1)</f>
        <v>0</v>
      </c>
    </row>
    <row r="260" spans="1:5">
      <c r="A260" t="str">
        <f>IF('Per creator'!$A260="","",IF(COUNTIF('Per creator'!$A$8:$A260,'Per creator'!$A260)=1,MAX($A$7:$A259)+1,""))</f>
        <v/>
      </c>
      <c r="B260" t="str">
        <f>IF(OR('Per creator'!$A260="",'Per creator'!$D260=""),"",IF(COUNTIFS('Per creator'!$D$8:$D260,'Per creator'!$D260,$D$8:$D260,1)=1,MAX($B$7:$B259)+1,""))</f>
        <v/>
      </c>
      <c r="C260" t="str">
        <f>IF('Per creator'!$A260="","",ROW())</f>
        <v/>
      </c>
      <c r="D260">
        <f>IF('Per creator'!$A260="",0,1)</f>
        <v>0</v>
      </c>
      <c r="E260">
        <f>IF(OR('Per creator'!$T260="",'Per creator'!$T260="✓"),0,1)</f>
        <v>0</v>
      </c>
    </row>
    <row r="261" spans="1:5">
      <c r="A261" t="str">
        <f>IF('Per creator'!$A261="","",IF(COUNTIF('Per creator'!$A$8:$A261,'Per creator'!$A261)=1,MAX($A$7:$A260)+1,""))</f>
        <v/>
      </c>
      <c r="B261" t="str">
        <f>IF(OR('Per creator'!$A261="",'Per creator'!$D261=""),"",IF(COUNTIFS('Per creator'!$D$8:$D261,'Per creator'!$D261,$D$8:$D261,1)=1,MAX($B$7:$B260)+1,""))</f>
        <v/>
      </c>
      <c r="C261" t="str">
        <f>IF('Per creator'!$A261="","",ROW())</f>
        <v/>
      </c>
      <c r="D261">
        <f>IF('Per creator'!$A261="",0,1)</f>
        <v>0</v>
      </c>
      <c r="E261">
        <f>IF(OR('Per creator'!$T261="",'Per creator'!$T261="✓"),0,1)</f>
        <v>0</v>
      </c>
    </row>
    <row r="262" spans="1:5">
      <c r="A262" t="str">
        <f>IF('Per creator'!$A262="","",IF(COUNTIF('Per creator'!$A$8:$A262,'Per creator'!$A262)=1,MAX($A$7:$A261)+1,""))</f>
        <v/>
      </c>
      <c r="B262" t="str">
        <f>IF(OR('Per creator'!$A262="",'Per creator'!$D262=""),"",IF(COUNTIFS('Per creator'!$D$8:$D262,'Per creator'!$D262,$D$8:$D262,1)=1,MAX($B$7:$B261)+1,""))</f>
        <v/>
      </c>
      <c r="C262" t="str">
        <f>IF('Per creator'!$A262="","",ROW())</f>
        <v/>
      </c>
      <c r="D262">
        <f>IF('Per creator'!$A262="",0,1)</f>
        <v>0</v>
      </c>
      <c r="E262">
        <f>IF(OR('Per creator'!$T262="",'Per creator'!$T262="✓"),0,1)</f>
        <v>0</v>
      </c>
    </row>
    <row r="263" spans="1:5">
      <c r="A263" t="str">
        <f>IF('Per creator'!$A263="","",IF(COUNTIF('Per creator'!$A$8:$A263,'Per creator'!$A263)=1,MAX($A$7:$A262)+1,""))</f>
        <v/>
      </c>
      <c r="B263" t="str">
        <f>IF(OR('Per creator'!$A263="",'Per creator'!$D263=""),"",IF(COUNTIFS('Per creator'!$D$8:$D263,'Per creator'!$D263,$D$8:$D263,1)=1,MAX($B$7:$B262)+1,""))</f>
        <v/>
      </c>
      <c r="C263" t="str">
        <f>IF('Per creator'!$A263="","",ROW())</f>
        <v/>
      </c>
      <c r="D263">
        <f>IF('Per creator'!$A263="",0,1)</f>
        <v>0</v>
      </c>
      <c r="E263">
        <f>IF(OR('Per creator'!$T263="",'Per creator'!$T263="✓"),0,1)</f>
        <v>0</v>
      </c>
    </row>
    <row r="264" spans="1:5">
      <c r="A264" t="str">
        <f>IF('Per creator'!$A264="","",IF(COUNTIF('Per creator'!$A$8:$A264,'Per creator'!$A264)=1,MAX($A$7:$A263)+1,""))</f>
        <v/>
      </c>
      <c r="B264" t="str">
        <f>IF(OR('Per creator'!$A264="",'Per creator'!$D264=""),"",IF(COUNTIFS('Per creator'!$D$8:$D264,'Per creator'!$D264,$D$8:$D264,1)=1,MAX($B$7:$B263)+1,""))</f>
        <v/>
      </c>
      <c r="C264" t="str">
        <f>IF('Per creator'!$A264="","",ROW())</f>
        <v/>
      </c>
      <c r="D264">
        <f>IF('Per creator'!$A264="",0,1)</f>
        <v>0</v>
      </c>
      <c r="E264">
        <f>IF(OR('Per creator'!$T264="",'Per creator'!$T264="✓"),0,1)</f>
        <v>0</v>
      </c>
    </row>
    <row r="265" spans="1:5">
      <c r="A265" t="str">
        <f>IF('Per creator'!$A265="","",IF(COUNTIF('Per creator'!$A$8:$A265,'Per creator'!$A265)=1,MAX($A$7:$A264)+1,""))</f>
        <v/>
      </c>
      <c r="B265" t="str">
        <f>IF(OR('Per creator'!$A265="",'Per creator'!$D265=""),"",IF(COUNTIFS('Per creator'!$D$8:$D265,'Per creator'!$D265,$D$8:$D265,1)=1,MAX($B$7:$B264)+1,""))</f>
        <v/>
      </c>
      <c r="C265" t="str">
        <f>IF('Per creator'!$A265="","",ROW())</f>
        <v/>
      </c>
      <c r="D265">
        <f>IF('Per creator'!$A265="",0,1)</f>
        <v>0</v>
      </c>
      <c r="E265">
        <f>IF(OR('Per creator'!$T265="",'Per creator'!$T265="✓"),0,1)</f>
        <v>0</v>
      </c>
    </row>
    <row r="266" spans="1:5">
      <c r="A266" t="str">
        <f>IF('Per creator'!$A266="","",IF(COUNTIF('Per creator'!$A$8:$A266,'Per creator'!$A266)=1,MAX($A$7:$A265)+1,""))</f>
        <v/>
      </c>
      <c r="B266" t="str">
        <f>IF(OR('Per creator'!$A266="",'Per creator'!$D266=""),"",IF(COUNTIFS('Per creator'!$D$8:$D266,'Per creator'!$D266,$D$8:$D266,1)=1,MAX($B$7:$B265)+1,""))</f>
        <v/>
      </c>
      <c r="C266" t="str">
        <f>IF('Per creator'!$A266="","",ROW())</f>
        <v/>
      </c>
      <c r="D266">
        <f>IF('Per creator'!$A266="",0,1)</f>
        <v>0</v>
      </c>
      <c r="E266">
        <f>IF(OR('Per creator'!$T266="",'Per creator'!$T266="✓"),0,1)</f>
        <v>0</v>
      </c>
    </row>
    <row r="267" spans="1:5">
      <c r="A267" t="str">
        <f>IF('Per creator'!$A267="","",IF(COUNTIF('Per creator'!$A$8:$A267,'Per creator'!$A267)=1,MAX($A$7:$A266)+1,""))</f>
        <v/>
      </c>
      <c r="B267" t="str">
        <f>IF(OR('Per creator'!$A267="",'Per creator'!$D267=""),"",IF(COUNTIFS('Per creator'!$D$8:$D267,'Per creator'!$D267,$D$8:$D267,1)=1,MAX($B$7:$B266)+1,""))</f>
        <v/>
      </c>
      <c r="C267" t="str">
        <f>IF('Per creator'!$A267="","",ROW())</f>
        <v/>
      </c>
      <c r="D267">
        <f>IF('Per creator'!$A267="",0,1)</f>
        <v>0</v>
      </c>
      <c r="E267">
        <f>IF(OR('Per creator'!$T267="",'Per creator'!$T267="✓"),0,1)</f>
        <v>0</v>
      </c>
    </row>
    <row r="268" spans="1:5">
      <c r="A268" t="str">
        <f>IF('Per creator'!$A268="","",IF(COUNTIF('Per creator'!$A$8:$A268,'Per creator'!$A268)=1,MAX($A$7:$A267)+1,""))</f>
        <v/>
      </c>
      <c r="B268" t="str">
        <f>IF(OR('Per creator'!$A268="",'Per creator'!$D268=""),"",IF(COUNTIFS('Per creator'!$D$8:$D268,'Per creator'!$D268,$D$8:$D268,1)=1,MAX($B$7:$B267)+1,""))</f>
        <v/>
      </c>
      <c r="C268" t="str">
        <f>IF('Per creator'!$A268="","",ROW())</f>
        <v/>
      </c>
      <c r="D268">
        <f>IF('Per creator'!$A268="",0,1)</f>
        <v>0</v>
      </c>
      <c r="E268">
        <f>IF(OR('Per creator'!$T268="",'Per creator'!$T268="✓"),0,1)</f>
        <v>0</v>
      </c>
    </row>
    <row r="269" spans="1:5">
      <c r="A269" t="str">
        <f>IF('Per creator'!$A269="","",IF(COUNTIF('Per creator'!$A$8:$A269,'Per creator'!$A269)=1,MAX($A$7:$A268)+1,""))</f>
        <v/>
      </c>
      <c r="B269" t="str">
        <f>IF(OR('Per creator'!$A269="",'Per creator'!$D269=""),"",IF(COUNTIFS('Per creator'!$D$8:$D269,'Per creator'!$D269,$D$8:$D269,1)=1,MAX($B$7:$B268)+1,""))</f>
        <v/>
      </c>
      <c r="C269" t="str">
        <f>IF('Per creator'!$A269="","",ROW())</f>
        <v/>
      </c>
      <c r="D269">
        <f>IF('Per creator'!$A269="",0,1)</f>
        <v>0</v>
      </c>
      <c r="E269">
        <f>IF(OR('Per creator'!$T269="",'Per creator'!$T269="✓"),0,1)</f>
        <v>0</v>
      </c>
    </row>
    <row r="270" spans="1:5">
      <c r="A270" t="str">
        <f>IF('Per creator'!$A270="","",IF(COUNTIF('Per creator'!$A$8:$A270,'Per creator'!$A270)=1,MAX($A$7:$A269)+1,""))</f>
        <v/>
      </c>
      <c r="B270" t="str">
        <f>IF(OR('Per creator'!$A270="",'Per creator'!$D270=""),"",IF(COUNTIFS('Per creator'!$D$8:$D270,'Per creator'!$D270,$D$8:$D270,1)=1,MAX($B$7:$B269)+1,""))</f>
        <v/>
      </c>
      <c r="C270" t="str">
        <f>IF('Per creator'!$A270="","",ROW())</f>
        <v/>
      </c>
      <c r="D270">
        <f>IF('Per creator'!$A270="",0,1)</f>
        <v>0</v>
      </c>
      <c r="E270">
        <f>IF(OR('Per creator'!$T270="",'Per creator'!$T270="✓"),0,1)</f>
        <v>0</v>
      </c>
    </row>
    <row r="271" spans="1:5">
      <c r="A271" t="str">
        <f>IF('Per creator'!$A271="","",IF(COUNTIF('Per creator'!$A$8:$A271,'Per creator'!$A271)=1,MAX($A$7:$A270)+1,""))</f>
        <v/>
      </c>
      <c r="B271" t="str">
        <f>IF(OR('Per creator'!$A271="",'Per creator'!$D271=""),"",IF(COUNTIFS('Per creator'!$D$8:$D271,'Per creator'!$D271,$D$8:$D271,1)=1,MAX($B$7:$B270)+1,""))</f>
        <v/>
      </c>
      <c r="C271" t="str">
        <f>IF('Per creator'!$A271="","",ROW())</f>
        <v/>
      </c>
      <c r="D271">
        <f>IF('Per creator'!$A271="",0,1)</f>
        <v>0</v>
      </c>
      <c r="E271">
        <f>IF(OR('Per creator'!$T271="",'Per creator'!$T271="✓"),0,1)</f>
        <v>0</v>
      </c>
    </row>
    <row r="272" spans="1:5">
      <c r="A272" t="str">
        <f>IF('Per creator'!$A272="","",IF(COUNTIF('Per creator'!$A$8:$A272,'Per creator'!$A272)=1,MAX($A$7:$A271)+1,""))</f>
        <v/>
      </c>
      <c r="B272" t="str">
        <f>IF(OR('Per creator'!$A272="",'Per creator'!$D272=""),"",IF(COUNTIFS('Per creator'!$D$8:$D272,'Per creator'!$D272,$D$8:$D272,1)=1,MAX($B$7:$B271)+1,""))</f>
        <v/>
      </c>
      <c r="C272" t="str">
        <f>IF('Per creator'!$A272="","",ROW())</f>
        <v/>
      </c>
      <c r="D272">
        <f>IF('Per creator'!$A272="",0,1)</f>
        <v>0</v>
      </c>
      <c r="E272">
        <f>IF(OR('Per creator'!$T272="",'Per creator'!$T272="✓"),0,1)</f>
        <v>0</v>
      </c>
    </row>
    <row r="273" spans="1:5">
      <c r="A273" t="str">
        <f>IF('Per creator'!$A273="","",IF(COUNTIF('Per creator'!$A$8:$A273,'Per creator'!$A273)=1,MAX($A$7:$A272)+1,""))</f>
        <v/>
      </c>
      <c r="B273" t="str">
        <f>IF(OR('Per creator'!$A273="",'Per creator'!$D273=""),"",IF(COUNTIFS('Per creator'!$D$8:$D273,'Per creator'!$D273,$D$8:$D273,1)=1,MAX($B$7:$B272)+1,""))</f>
        <v/>
      </c>
      <c r="C273" t="str">
        <f>IF('Per creator'!$A273="","",ROW())</f>
        <v/>
      </c>
      <c r="D273">
        <f>IF('Per creator'!$A273="",0,1)</f>
        <v>0</v>
      </c>
      <c r="E273">
        <f>IF(OR('Per creator'!$T273="",'Per creator'!$T273="✓"),0,1)</f>
        <v>0</v>
      </c>
    </row>
    <row r="274" spans="1:5">
      <c r="A274" t="str">
        <f>IF('Per creator'!$A274="","",IF(COUNTIF('Per creator'!$A$8:$A274,'Per creator'!$A274)=1,MAX($A$7:$A273)+1,""))</f>
        <v/>
      </c>
      <c r="B274" t="str">
        <f>IF(OR('Per creator'!$A274="",'Per creator'!$D274=""),"",IF(COUNTIFS('Per creator'!$D$8:$D274,'Per creator'!$D274,$D$8:$D274,1)=1,MAX($B$7:$B273)+1,""))</f>
        <v/>
      </c>
      <c r="C274" t="str">
        <f>IF('Per creator'!$A274="","",ROW())</f>
        <v/>
      </c>
      <c r="D274">
        <f>IF('Per creator'!$A274="",0,1)</f>
        <v>0</v>
      </c>
      <c r="E274">
        <f>IF(OR('Per creator'!$T274="",'Per creator'!$T274="✓"),0,1)</f>
        <v>0</v>
      </c>
    </row>
    <row r="275" spans="1:5">
      <c r="A275" t="str">
        <f>IF('Per creator'!$A275="","",IF(COUNTIF('Per creator'!$A$8:$A275,'Per creator'!$A275)=1,MAX($A$7:$A274)+1,""))</f>
        <v/>
      </c>
      <c r="B275" t="str">
        <f>IF(OR('Per creator'!$A275="",'Per creator'!$D275=""),"",IF(COUNTIFS('Per creator'!$D$8:$D275,'Per creator'!$D275,$D$8:$D275,1)=1,MAX($B$7:$B274)+1,""))</f>
        <v/>
      </c>
      <c r="C275" t="str">
        <f>IF('Per creator'!$A275="","",ROW())</f>
        <v/>
      </c>
      <c r="D275">
        <f>IF('Per creator'!$A275="",0,1)</f>
        <v>0</v>
      </c>
      <c r="E275">
        <f>IF(OR('Per creator'!$T275="",'Per creator'!$T275="✓"),0,1)</f>
        <v>0</v>
      </c>
    </row>
    <row r="276" spans="1:5">
      <c r="A276" t="str">
        <f>IF('Per creator'!$A276="","",IF(COUNTIF('Per creator'!$A$8:$A276,'Per creator'!$A276)=1,MAX($A$7:$A275)+1,""))</f>
        <v/>
      </c>
      <c r="B276" t="str">
        <f>IF(OR('Per creator'!$A276="",'Per creator'!$D276=""),"",IF(COUNTIFS('Per creator'!$D$8:$D276,'Per creator'!$D276,$D$8:$D276,1)=1,MAX($B$7:$B275)+1,""))</f>
        <v/>
      </c>
      <c r="C276" t="str">
        <f>IF('Per creator'!$A276="","",ROW())</f>
        <v/>
      </c>
      <c r="D276">
        <f>IF('Per creator'!$A276="",0,1)</f>
        <v>0</v>
      </c>
      <c r="E276">
        <f>IF(OR('Per creator'!$T276="",'Per creator'!$T276="✓"),0,1)</f>
        <v>0</v>
      </c>
    </row>
    <row r="277" spans="1:5">
      <c r="A277" t="str">
        <f>IF('Per creator'!$A277="","",IF(COUNTIF('Per creator'!$A$8:$A277,'Per creator'!$A277)=1,MAX($A$7:$A276)+1,""))</f>
        <v/>
      </c>
      <c r="B277" t="str">
        <f>IF(OR('Per creator'!$A277="",'Per creator'!$D277=""),"",IF(COUNTIFS('Per creator'!$D$8:$D277,'Per creator'!$D277,$D$8:$D277,1)=1,MAX($B$7:$B276)+1,""))</f>
        <v/>
      </c>
      <c r="C277" t="str">
        <f>IF('Per creator'!$A277="","",ROW())</f>
        <v/>
      </c>
      <c r="D277">
        <f>IF('Per creator'!$A277="",0,1)</f>
        <v>0</v>
      </c>
      <c r="E277">
        <f>IF(OR('Per creator'!$T277="",'Per creator'!$T277="✓"),0,1)</f>
        <v>0</v>
      </c>
    </row>
    <row r="278" spans="1:5">
      <c r="A278" t="str">
        <f>IF('Per creator'!$A278="","",IF(COUNTIF('Per creator'!$A$8:$A278,'Per creator'!$A278)=1,MAX($A$7:$A277)+1,""))</f>
        <v/>
      </c>
      <c r="B278" t="str">
        <f>IF(OR('Per creator'!$A278="",'Per creator'!$D278=""),"",IF(COUNTIFS('Per creator'!$D$8:$D278,'Per creator'!$D278,$D$8:$D278,1)=1,MAX($B$7:$B277)+1,""))</f>
        <v/>
      </c>
      <c r="C278" t="str">
        <f>IF('Per creator'!$A278="","",ROW())</f>
        <v/>
      </c>
      <c r="D278">
        <f>IF('Per creator'!$A278="",0,1)</f>
        <v>0</v>
      </c>
      <c r="E278">
        <f>IF(OR('Per creator'!$T278="",'Per creator'!$T278="✓"),0,1)</f>
        <v>0</v>
      </c>
    </row>
    <row r="279" spans="1:5">
      <c r="A279" t="str">
        <f>IF('Per creator'!$A279="","",IF(COUNTIF('Per creator'!$A$8:$A279,'Per creator'!$A279)=1,MAX($A$7:$A278)+1,""))</f>
        <v/>
      </c>
      <c r="B279" t="str">
        <f>IF(OR('Per creator'!$A279="",'Per creator'!$D279=""),"",IF(COUNTIFS('Per creator'!$D$8:$D279,'Per creator'!$D279,$D$8:$D279,1)=1,MAX($B$7:$B278)+1,""))</f>
        <v/>
      </c>
      <c r="C279" t="str">
        <f>IF('Per creator'!$A279="","",ROW())</f>
        <v/>
      </c>
      <c r="D279">
        <f>IF('Per creator'!$A279="",0,1)</f>
        <v>0</v>
      </c>
      <c r="E279">
        <f>IF(OR('Per creator'!$T279="",'Per creator'!$T279="✓"),0,1)</f>
        <v>0</v>
      </c>
    </row>
    <row r="280" spans="1:5">
      <c r="A280" t="str">
        <f>IF('Per creator'!$A280="","",IF(COUNTIF('Per creator'!$A$8:$A280,'Per creator'!$A280)=1,MAX($A$7:$A279)+1,""))</f>
        <v/>
      </c>
      <c r="B280" t="str">
        <f>IF(OR('Per creator'!$A280="",'Per creator'!$D280=""),"",IF(COUNTIFS('Per creator'!$D$8:$D280,'Per creator'!$D280,$D$8:$D280,1)=1,MAX($B$7:$B279)+1,""))</f>
        <v/>
      </c>
      <c r="C280" t="str">
        <f>IF('Per creator'!$A280="","",ROW())</f>
        <v/>
      </c>
      <c r="D280">
        <f>IF('Per creator'!$A280="",0,1)</f>
        <v>0</v>
      </c>
      <c r="E280">
        <f>IF(OR('Per creator'!$T280="",'Per creator'!$T280="✓"),0,1)</f>
        <v>0</v>
      </c>
    </row>
    <row r="281" spans="1:5">
      <c r="A281" t="str">
        <f>IF('Per creator'!$A281="","",IF(COUNTIF('Per creator'!$A$8:$A281,'Per creator'!$A281)=1,MAX($A$7:$A280)+1,""))</f>
        <v/>
      </c>
      <c r="B281" t="str">
        <f>IF(OR('Per creator'!$A281="",'Per creator'!$D281=""),"",IF(COUNTIFS('Per creator'!$D$8:$D281,'Per creator'!$D281,$D$8:$D281,1)=1,MAX($B$7:$B280)+1,""))</f>
        <v/>
      </c>
      <c r="C281" t="str">
        <f>IF('Per creator'!$A281="","",ROW())</f>
        <v/>
      </c>
      <c r="D281">
        <f>IF('Per creator'!$A281="",0,1)</f>
        <v>0</v>
      </c>
      <c r="E281">
        <f>IF(OR('Per creator'!$T281="",'Per creator'!$T281="✓"),0,1)</f>
        <v>0</v>
      </c>
    </row>
    <row r="282" spans="1:5">
      <c r="A282" t="str">
        <f>IF('Per creator'!$A282="","",IF(COUNTIF('Per creator'!$A$8:$A282,'Per creator'!$A282)=1,MAX($A$7:$A281)+1,""))</f>
        <v/>
      </c>
      <c r="B282" t="str">
        <f>IF(OR('Per creator'!$A282="",'Per creator'!$D282=""),"",IF(COUNTIFS('Per creator'!$D$8:$D282,'Per creator'!$D282,$D$8:$D282,1)=1,MAX($B$7:$B281)+1,""))</f>
        <v/>
      </c>
      <c r="C282" t="str">
        <f>IF('Per creator'!$A282="","",ROW())</f>
        <v/>
      </c>
      <c r="D282">
        <f>IF('Per creator'!$A282="",0,1)</f>
        <v>0</v>
      </c>
      <c r="E282">
        <f>IF(OR('Per creator'!$T282="",'Per creator'!$T282="✓"),0,1)</f>
        <v>0</v>
      </c>
    </row>
    <row r="283" spans="1:5">
      <c r="A283" t="str">
        <f>IF('Per creator'!$A283="","",IF(COUNTIF('Per creator'!$A$8:$A283,'Per creator'!$A283)=1,MAX($A$7:$A282)+1,""))</f>
        <v/>
      </c>
      <c r="B283" t="str">
        <f>IF(OR('Per creator'!$A283="",'Per creator'!$D283=""),"",IF(COUNTIFS('Per creator'!$D$8:$D283,'Per creator'!$D283,$D$8:$D283,1)=1,MAX($B$7:$B282)+1,""))</f>
        <v/>
      </c>
      <c r="C283" t="str">
        <f>IF('Per creator'!$A283="","",ROW())</f>
        <v/>
      </c>
      <c r="D283">
        <f>IF('Per creator'!$A283="",0,1)</f>
        <v>0</v>
      </c>
      <c r="E283">
        <f>IF(OR('Per creator'!$T283="",'Per creator'!$T283="✓"),0,1)</f>
        <v>0</v>
      </c>
    </row>
    <row r="284" spans="1:5">
      <c r="A284" t="str">
        <f>IF('Per creator'!$A284="","",IF(COUNTIF('Per creator'!$A$8:$A284,'Per creator'!$A284)=1,MAX($A$7:$A283)+1,""))</f>
        <v/>
      </c>
      <c r="B284" t="str">
        <f>IF(OR('Per creator'!$A284="",'Per creator'!$D284=""),"",IF(COUNTIFS('Per creator'!$D$8:$D284,'Per creator'!$D284,$D$8:$D284,1)=1,MAX($B$7:$B283)+1,""))</f>
        <v/>
      </c>
      <c r="C284" t="str">
        <f>IF('Per creator'!$A284="","",ROW())</f>
        <v/>
      </c>
      <c r="D284">
        <f>IF('Per creator'!$A284="",0,1)</f>
        <v>0</v>
      </c>
      <c r="E284">
        <f>IF(OR('Per creator'!$T284="",'Per creator'!$T284="✓"),0,1)</f>
        <v>0</v>
      </c>
    </row>
    <row r="285" spans="1:5">
      <c r="A285" t="str">
        <f>IF('Per creator'!$A285="","",IF(COUNTIF('Per creator'!$A$8:$A285,'Per creator'!$A285)=1,MAX($A$7:$A284)+1,""))</f>
        <v/>
      </c>
      <c r="B285" t="str">
        <f>IF(OR('Per creator'!$A285="",'Per creator'!$D285=""),"",IF(COUNTIFS('Per creator'!$D$8:$D285,'Per creator'!$D285,$D$8:$D285,1)=1,MAX($B$7:$B284)+1,""))</f>
        <v/>
      </c>
      <c r="C285" t="str">
        <f>IF('Per creator'!$A285="","",ROW())</f>
        <v/>
      </c>
      <c r="D285">
        <f>IF('Per creator'!$A285="",0,1)</f>
        <v>0</v>
      </c>
      <c r="E285">
        <f>IF(OR('Per creator'!$T285="",'Per creator'!$T285="✓"),0,1)</f>
        <v>0</v>
      </c>
    </row>
    <row r="286" spans="1:5">
      <c r="A286" t="str">
        <f>IF('Per creator'!$A286="","",IF(COUNTIF('Per creator'!$A$8:$A286,'Per creator'!$A286)=1,MAX($A$7:$A285)+1,""))</f>
        <v/>
      </c>
      <c r="B286" t="str">
        <f>IF(OR('Per creator'!$A286="",'Per creator'!$D286=""),"",IF(COUNTIFS('Per creator'!$D$8:$D286,'Per creator'!$D286,$D$8:$D286,1)=1,MAX($B$7:$B285)+1,""))</f>
        <v/>
      </c>
      <c r="C286" t="str">
        <f>IF('Per creator'!$A286="","",ROW())</f>
        <v/>
      </c>
      <c r="D286">
        <f>IF('Per creator'!$A286="",0,1)</f>
        <v>0</v>
      </c>
      <c r="E286">
        <f>IF(OR('Per creator'!$T286="",'Per creator'!$T286="✓"),0,1)</f>
        <v>0</v>
      </c>
    </row>
    <row r="287" spans="1:5">
      <c r="A287" t="str">
        <f>IF('Per creator'!$A287="","",IF(COUNTIF('Per creator'!$A$8:$A287,'Per creator'!$A287)=1,MAX($A$7:$A286)+1,""))</f>
        <v/>
      </c>
      <c r="B287" t="str">
        <f>IF(OR('Per creator'!$A287="",'Per creator'!$D287=""),"",IF(COUNTIFS('Per creator'!$D$8:$D287,'Per creator'!$D287,$D$8:$D287,1)=1,MAX($B$7:$B286)+1,""))</f>
        <v/>
      </c>
      <c r="C287" t="str">
        <f>IF('Per creator'!$A287="","",ROW())</f>
        <v/>
      </c>
      <c r="D287">
        <f>IF('Per creator'!$A287="",0,1)</f>
        <v>0</v>
      </c>
      <c r="E287">
        <f>IF(OR('Per creator'!$T287="",'Per creator'!$T287="✓"),0,1)</f>
        <v>0</v>
      </c>
    </row>
    <row r="288" spans="1:5">
      <c r="A288" t="str">
        <f>IF('Per creator'!$A288="","",IF(COUNTIF('Per creator'!$A$8:$A288,'Per creator'!$A288)=1,MAX($A$7:$A287)+1,""))</f>
        <v/>
      </c>
      <c r="B288" t="str">
        <f>IF(OR('Per creator'!$A288="",'Per creator'!$D288=""),"",IF(COUNTIFS('Per creator'!$D$8:$D288,'Per creator'!$D288,$D$8:$D288,1)=1,MAX($B$7:$B287)+1,""))</f>
        <v/>
      </c>
      <c r="C288" t="str">
        <f>IF('Per creator'!$A288="","",ROW())</f>
        <v/>
      </c>
      <c r="D288">
        <f>IF('Per creator'!$A288="",0,1)</f>
        <v>0</v>
      </c>
      <c r="E288">
        <f>IF(OR('Per creator'!$T288="",'Per creator'!$T288="✓"),0,1)</f>
        <v>0</v>
      </c>
    </row>
    <row r="289" spans="1:5">
      <c r="A289" t="str">
        <f>IF('Per creator'!$A289="","",IF(COUNTIF('Per creator'!$A$8:$A289,'Per creator'!$A289)=1,MAX($A$7:$A288)+1,""))</f>
        <v/>
      </c>
      <c r="B289" t="str">
        <f>IF(OR('Per creator'!$A289="",'Per creator'!$D289=""),"",IF(COUNTIFS('Per creator'!$D$8:$D289,'Per creator'!$D289,$D$8:$D289,1)=1,MAX($B$7:$B288)+1,""))</f>
        <v/>
      </c>
      <c r="C289" t="str">
        <f>IF('Per creator'!$A289="","",ROW())</f>
        <v/>
      </c>
      <c r="D289">
        <f>IF('Per creator'!$A289="",0,1)</f>
        <v>0</v>
      </c>
      <c r="E289">
        <f>IF(OR('Per creator'!$T289="",'Per creator'!$T289="✓"),0,1)</f>
        <v>0</v>
      </c>
    </row>
    <row r="290" spans="1:5">
      <c r="A290" t="str">
        <f>IF('Per creator'!$A290="","",IF(COUNTIF('Per creator'!$A$8:$A290,'Per creator'!$A290)=1,MAX($A$7:$A289)+1,""))</f>
        <v/>
      </c>
      <c r="B290" t="str">
        <f>IF(OR('Per creator'!$A290="",'Per creator'!$D290=""),"",IF(COUNTIFS('Per creator'!$D$8:$D290,'Per creator'!$D290,$D$8:$D290,1)=1,MAX($B$7:$B289)+1,""))</f>
        <v/>
      </c>
      <c r="C290" t="str">
        <f>IF('Per creator'!$A290="","",ROW())</f>
        <v/>
      </c>
      <c r="D290">
        <f>IF('Per creator'!$A290="",0,1)</f>
        <v>0</v>
      </c>
      <c r="E290">
        <f>IF(OR('Per creator'!$T290="",'Per creator'!$T290="✓"),0,1)</f>
        <v>0</v>
      </c>
    </row>
    <row r="291" spans="1:5">
      <c r="A291" t="str">
        <f>IF('Per creator'!$A291="","",IF(COUNTIF('Per creator'!$A$8:$A291,'Per creator'!$A291)=1,MAX($A$7:$A290)+1,""))</f>
        <v/>
      </c>
      <c r="B291" t="str">
        <f>IF(OR('Per creator'!$A291="",'Per creator'!$D291=""),"",IF(COUNTIFS('Per creator'!$D$8:$D291,'Per creator'!$D291,$D$8:$D291,1)=1,MAX($B$7:$B290)+1,""))</f>
        <v/>
      </c>
      <c r="C291" t="str">
        <f>IF('Per creator'!$A291="","",ROW())</f>
        <v/>
      </c>
      <c r="D291">
        <f>IF('Per creator'!$A291="",0,1)</f>
        <v>0</v>
      </c>
      <c r="E291">
        <f>IF(OR('Per creator'!$T291="",'Per creator'!$T291="✓"),0,1)</f>
        <v>0</v>
      </c>
    </row>
    <row r="292" spans="1:5">
      <c r="A292" t="str">
        <f>IF('Per creator'!$A292="","",IF(COUNTIF('Per creator'!$A$8:$A292,'Per creator'!$A292)=1,MAX($A$7:$A291)+1,""))</f>
        <v/>
      </c>
      <c r="B292" t="str">
        <f>IF(OR('Per creator'!$A292="",'Per creator'!$D292=""),"",IF(COUNTIFS('Per creator'!$D$8:$D292,'Per creator'!$D292,$D$8:$D292,1)=1,MAX($B$7:$B291)+1,""))</f>
        <v/>
      </c>
      <c r="C292" t="str">
        <f>IF('Per creator'!$A292="","",ROW())</f>
        <v/>
      </c>
      <c r="D292">
        <f>IF('Per creator'!$A292="",0,1)</f>
        <v>0</v>
      </c>
      <c r="E292">
        <f>IF(OR('Per creator'!$T292="",'Per creator'!$T292="✓"),0,1)</f>
        <v>0</v>
      </c>
    </row>
    <row r="293" spans="1:5">
      <c r="A293" t="str">
        <f>IF('Per creator'!$A293="","",IF(COUNTIF('Per creator'!$A$8:$A293,'Per creator'!$A293)=1,MAX($A$7:$A292)+1,""))</f>
        <v/>
      </c>
      <c r="B293" t="str">
        <f>IF(OR('Per creator'!$A293="",'Per creator'!$D293=""),"",IF(COUNTIFS('Per creator'!$D$8:$D293,'Per creator'!$D293,$D$8:$D293,1)=1,MAX($B$7:$B292)+1,""))</f>
        <v/>
      </c>
      <c r="C293" t="str">
        <f>IF('Per creator'!$A293="","",ROW())</f>
        <v/>
      </c>
      <c r="D293">
        <f>IF('Per creator'!$A293="",0,1)</f>
        <v>0</v>
      </c>
      <c r="E293">
        <f>IF(OR('Per creator'!$T293="",'Per creator'!$T293="✓"),0,1)</f>
        <v>0</v>
      </c>
    </row>
    <row r="294" spans="1:5">
      <c r="A294" t="str">
        <f>IF('Per creator'!$A294="","",IF(COUNTIF('Per creator'!$A$8:$A294,'Per creator'!$A294)=1,MAX($A$7:$A293)+1,""))</f>
        <v/>
      </c>
      <c r="B294" t="str">
        <f>IF(OR('Per creator'!$A294="",'Per creator'!$D294=""),"",IF(COUNTIFS('Per creator'!$D$8:$D294,'Per creator'!$D294,$D$8:$D294,1)=1,MAX($B$7:$B293)+1,""))</f>
        <v/>
      </c>
      <c r="C294" t="str">
        <f>IF('Per creator'!$A294="","",ROW())</f>
        <v/>
      </c>
      <c r="D294">
        <f>IF('Per creator'!$A294="",0,1)</f>
        <v>0</v>
      </c>
      <c r="E294">
        <f>IF(OR('Per creator'!$T294="",'Per creator'!$T294="✓"),0,1)</f>
        <v>0</v>
      </c>
    </row>
    <row r="295" spans="1:5">
      <c r="A295" t="str">
        <f>IF('Per creator'!$A295="","",IF(COUNTIF('Per creator'!$A$8:$A295,'Per creator'!$A295)=1,MAX($A$7:$A294)+1,""))</f>
        <v/>
      </c>
      <c r="B295" t="str">
        <f>IF(OR('Per creator'!$A295="",'Per creator'!$D295=""),"",IF(COUNTIFS('Per creator'!$D$8:$D295,'Per creator'!$D295,$D$8:$D295,1)=1,MAX($B$7:$B294)+1,""))</f>
        <v/>
      </c>
      <c r="C295" t="str">
        <f>IF('Per creator'!$A295="","",ROW())</f>
        <v/>
      </c>
      <c r="D295">
        <f>IF('Per creator'!$A295="",0,1)</f>
        <v>0</v>
      </c>
      <c r="E295">
        <f>IF(OR('Per creator'!$T295="",'Per creator'!$T295="✓"),0,1)</f>
        <v>0</v>
      </c>
    </row>
    <row r="296" spans="1:5">
      <c r="A296" t="str">
        <f>IF('Per creator'!$A296="","",IF(COUNTIF('Per creator'!$A$8:$A296,'Per creator'!$A296)=1,MAX($A$7:$A295)+1,""))</f>
        <v/>
      </c>
      <c r="B296" t="str">
        <f>IF(OR('Per creator'!$A296="",'Per creator'!$D296=""),"",IF(COUNTIFS('Per creator'!$D$8:$D296,'Per creator'!$D296,$D$8:$D296,1)=1,MAX($B$7:$B295)+1,""))</f>
        <v/>
      </c>
      <c r="C296" t="str">
        <f>IF('Per creator'!$A296="","",ROW())</f>
        <v/>
      </c>
      <c r="D296">
        <f>IF('Per creator'!$A296="",0,1)</f>
        <v>0</v>
      </c>
      <c r="E296">
        <f>IF(OR('Per creator'!$T296="",'Per creator'!$T296="✓"),0,1)</f>
        <v>0</v>
      </c>
    </row>
    <row r="297" spans="1:5">
      <c r="A297" t="str">
        <f>IF('Per creator'!$A297="","",IF(COUNTIF('Per creator'!$A$8:$A297,'Per creator'!$A297)=1,MAX($A$7:$A296)+1,""))</f>
        <v/>
      </c>
      <c r="B297" t="str">
        <f>IF(OR('Per creator'!$A297="",'Per creator'!$D297=""),"",IF(COUNTIFS('Per creator'!$D$8:$D297,'Per creator'!$D297,$D$8:$D297,1)=1,MAX($B$7:$B296)+1,""))</f>
        <v/>
      </c>
      <c r="C297" t="str">
        <f>IF('Per creator'!$A297="","",ROW())</f>
        <v/>
      </c>
      <c r="D297">
        <f>IF('Per creator'!$A297="",0,1)</f>
        <v>0</v>
      </c>
      <c r="E297">
        <f>IF(OR('Per creator'!$T297="",'Per creator'!$T297="✓"),0,1)</f>
        <v>0</v>
      </c>
    </row>
    <row r="298" spans="1:5">
      <c r="A298" t="str">
        <f>IF('Per creator'!$A298="","",IF(COUNTIF('Per creator'!$A$8:$A298,'Per creator'!$A298)=1,MAX($A$7:$A297)+1,""))</f>
        <v/>
      </c>
      <c r="B298" t="str">
        <f>IF(OR('Per creator'!$A298="",'Per creator'!$D298=""),"",IF(COUNTIFS('Per creator'!$D$8:$D298,'Per creator'!$D298,$D$8:$D298,1)=1,MAX($B$7:$B297)+1,""))</f>
        <v/>
      </c>
      <c r="C298" t="str">
        <f>IF('Per creator'!$A298="","",ROW())</f>
        <v/>
      </c>
      <c r="D298">
        <f>IF('Per creator'!$A298="",0,1)</f>
        <v>0</v>
      </c>
      <c r="E298">
        <f>IF(OR('Per creator'!$T298="",'Per creator'!$T298="✓"),0,1)</f>
        <v>0</v>
      </c>
    </row>
    <row r="299" spans="1:5">
      <c r="A299" t="str">
        <f>IF('Per creator'!$A299="","",IF(COUNTIF('Per creator'!$A$8:$A299,'Per creator'!$A299)=1,MAX($A$7:$A298)+1,""))</f>
        <v/>
      </c>
      <c r="B299" t="str">
        <f>IF(OR('Per creator'!$A299="",'Per creator'!$D299=""),"",IF(COUNTIFS('Per creator'!$D$8:$D299,'Per creator'!$D299,$D$8:$D299,1)=1,MAX($B$7:$B298)+1,""))</f>
        <v/>
      </c>
      <c r="C299" t="str">
        <f>IF('Per creator'!$A299="","",ROW())</f>
        <v/>
      </c>
      <c r="D299">
        <f>IF('Per creator'!$A299="",0,1)</f>
        <v>0</v>
      </c>
      <c r="E299">
        <f>IF(OR('Per creator'!$T299="",'Per creator'!$T299="✓"),0,1)</f>
        <v>0</v>
      </c>
    </row>
    <row r="300" spans="1:5">
      <c r="A300" t="str">
        <f>IF('Per creator'!$A300="","",IF(COUNTIF('Per creator'!$A$8:$A300,'Per creator'!$A300)=1,MAX($A$7:$A299)+1,""))</f>
        <v/>
      </c>
      <c r="B300" t="str">
        <f>IF(OR('Per creator'!$A300="",'Per creator'!$D300=""),"",IF(COUNTIFS('Per creator'!$D$8:$D300,'Per creator'!$D300,$D$8:$D300,1)=1,MAX($B$7:$B299)+1,""))</f>
        <v/>
      </c>
      <c r="C300" t="str">
        <f>IF('Per creator'!$A300="","",ROW())</f>
        <v/>
      </c>
      <c r="D300">
        <f>IF('Per creator'!$A300="",0,1)</f>
        <v>0</v>
      </c>
      <c r="E300">
        <f>IF(OR('Per creator'!$T300="",'Per creator'!$T300="✓"),0,1)</f>
        <v>0</v>
      </c>
    </row>
    <row r="301" spans="1:5">
      <c r="A301" t="str">
        <f>IF('Per creator'!$A301="","",IF(COUNTIF('Per creator'!$A$8:$A301,'Per creator'!$A301)=1,MAX($A$7:$A300)+1,""))</f>
        <v/>
      </c>
      <c r="B301" t="str">
        <f>IF(OR('Per creator'!$A301="",'Per creator'!$D301=""),"",IF(COUNTIFS('Per creator'!$D$8:$D301,'Per creator'!$D301,$D$8:$D301,1)=1,MAX($B$7:$B300)+1,""))</f>
        <v/>
      </c>
      <c r="C301" t="str">
        <f>IF('Per creator'!$A301="","",ROW())</f>
        <v/>
      </c>
      <c r="D301">
        <f>IF('Per creator'!$A301="",0,1)</f>
        <v>0</v>
      </c>
      <c r="E301">
        <f>IF(OR('Per creator'!$T301="",'Per creator'!$T301="✓"),0,1)</f>
        <v>0</v>
      </c>
    </row>
    <row r="302" spans="1:5">
      <c r="A302" t="str">
        <f>IF('Per creator'!$A302="","",IF(COUNTIF('Per creator'!$A$8:$A302,'Per creator'!$A302)=1,MAX($A$7:$A301)+1,""))</f>
        <v/>
      </c>
      <c r="B302" t="str">
        <f>IF(OR('Per creator'!$A302="",'Per creator'!$D302=""),"",IF(COUNTIFS('Per creator'!$D$8:$D302,'Per creator'!$D302,$D$8:$D302,1)=1,MAX($B$7:$B301)+1,""))</f>
        <v/>
      </c>
      <c r="C302" t="str">
        <f>IF('Per creator'!$A302="","",ROW())</f>
        <v/>
      </c>
      <c r="D302">
        <f>IF('Per creator'!$A302="",0,1)</f>
        <v>0</v>
      </c>
      <c r="E302">
        <f>IF(OR('Per creator'!$T302="",'Per creator'!$T302="✓"),0,1)</f>
        <v>0</v>
      </c>
    </row>
    <row r="303" spans="1:5">
      <c r="A303" t="str">
        <f>IF('Per creator'!$A303="","",IF(COUNTIF('Per creator'!$A$8:$A303,'Per creator'!$A303)=1,MAX($A$7:$A302)+1,""))</f>
        <v/>
      </c>
      <c r="B303" t="str">
        <f>IF(OR('Per creator'!$A303="",'Per creator'!$D303=""),"",IF(COUNTIFS('Per creator'!$D$8:$D303,'Per creator'!$D303,$D$8:$D303,1)=1,MAX($B$7:$B302)+1,""))</f>
        <v/>
      </c>
      <c r="C303" t="str">
        <f>IF('Per creator'!$A303="","",ROW())</f>
        <v/>
      </c>
      <c r="D303">
        <f>IF('Per creator'!$A303="",0,1)</f>
        <v>0</v>
      </c>
      <c r="E303">
        <f>IF(OR('Per creator'!$T303="",'Per creator'!$T303="✓"),0,1)</f>
        <v>0</v>
      </c>
    </row>
    <row r="304" spans="1:5">
      <c r="A304" t="str">
        <f>IF('Per creator'!$A304="","",IF(COUNTIF('Per creator'!$A$8:$A304,'Per creator'!$A304)=1,MAX($A$7:$A303)+1,""))</f>
        <v/>
      </c>
      <c r="B304" t="str">
        <f>IF(OR('Per creator'!$A304="",'Per creator'!$D304=""),"",IF(COUNTIFS('Per creator'!$D$8:$D304,'Per creator'!$D304,$D$8:$D304,1)=1,MAX($B$7:$B303)+1,""))</f>
        <v/>
      </c>
      <c r="C304" t="str">
        <f>IF('Per creator'!$A304="","",ROW())</f>
        <v/>
      </c>
      <c r="D304">
        <f>IF('Per creator'!$A304="",0,1)</f>
        <v>0</v>
      </c>
      <c r="E304">
        <f>IF(OR('Per creator'!$T304="",'Per creator'!$T304="✓"),0,1)</f>
        <v>0</v>
      </c>
    </row>
    <row r="305" spans="1:5">
      <c r="A305" t="str">
        <f>IF('Per creator'!$A305="","",IF(COUNTIF('Per creator'!$A$8:$A305,'Per creator'!$A305)=1,MAX($A$7:$A304)+1,""))</f>
        <v/>
      </c>
      <c r="B305" t="str">
        <f>IF(OR('Per creator'!$A305="",'Per creator'!$D305=""),"",IF(COUNTIFS('Per creator'!$D$8:$D305,'Per creator'!$D305,$D$8:$D305,1)=1,MAX($B$7:$B304)+1,""))</f>
        <v/>
      </c>
      <c r="C305" t="str">
        <f>IF('Per creator'!$A305="","",ROW())</f>
        <v/>
      </c>
      <c r="D305">
        <f>IF('Per creator'!$A305="",0,1)</f>
        <v>0</v>
      </c>
      <c r="E305">
        <f>IF(OR('Per creator'!$T305="",'Per creator'!$T305="✓"),0,1)</f>
        <v>0</v>
      </c>
    </row>
    <row r="306" spans="1:5">
      <c r="A306" t="str">
        <f>IF('Per creator'!$A306="","",IF(COUNTIF('Per creator'!$A$8:$A306,'Per creator'!$A306)=1,MAX($A$7:$A305)+1,""))</f>
        <v/>
      </c>
      <c r="B306" t="str">
        <f>IF(OR('Per creator'!$A306="",'Per creator'!$D306=""),"",IF(COUNTIFS('Per creator'!$D$8:$D306,'Per creator'!$D306,$D$8:$D306,1)=1,MAX($B$7:$B305)+1,""))</f>
        <v/>
      </c>
      <c r="C306" t="str">
        <f>IF('Per creator'!$A306="","",ROW())</f>
        <v/>
      </c>
      <c r="D306">
        <f>IF('Per creator'!$A306="",0,1)</f>
        <v>0</v>
      </c>
      <c r="E306">
        <f>IF(OR('Per creator'!$T306="",'Per creator'!$T306="✓"),0,1)</f>
        <v>0</v>
      </c>
    </row>
    <row r="307" spans="1:5">
      <c r="A307" t="str">
        <f>IF('Per creator'!$A307="","",IF(COUNTIF('Per creator'!$A$8:$A307,'Per creator'!$A307)=1,MAX($A$7:$A306)+1,""))</f>
        <v/>
      </c>
      <c r="B307" t="str">
        <f>IF(OR('Per creator'!$A307="",'Per creator'!$D307=""),"",IF(COUNTIFS('Per creator'!$D$8:$D307,'Per creator'!$D307,$D$8:$D307,1)=1,MAX($B$7:$B306)+1,""))</f>
        <v/>
      </c>
      <c r="C307" t="str">
        <f>IF('Per creator'!$A307="","",ROW())</f>
        <v/>
      </c>
      <c r="D307">
        <f>IF('Per creator'!$A307="",0,1)</f>
        <v>0</v>
      </c>
      <c r="E307">
        <f>IF(OR('Per creator'!$T307="",'Per creator'!$T307="✓"),0,1)</f>
        <v>0</v>
      </c>
    </row>
    <row r="308" spans="1:5">
      <c r="A308" t="str">
        <f>IF('Per creator'!$A308="","",IF(COUNTIF('Per creator'!$A$8:$A308,'Per creator'!$A308)=1,MAX($A$7:$A307)+1,""))</f>
        <v/>
      </c>
      <c r="B308" t="str">
        <f>IF(OR('Per creator'!$A308="",'Per creator'!$D308=""),"",IF(COUNTIFS('Per creator'!$D$8:$D308,'Per creator'!$D308,$D$8:$D308,1)=1,MAX($B$7:$B307)+1,""))</f>
        <v/>
      </c>
      <c r="C308" t="str">
        <f>IF('Per creator'!$A308="","",ROW())</f>
        <v/>
      </c>
      <c r="D308">
        <f>IF('Per creator'!$A308="",0,1)</f>
        <v>0</v>
      </c>
      <c r="E308">
        <f>IF(OR('Per creator'!$T308="",'Per creator'!$T308="✓"),0,1)</f>
        <v>0</v>
      </c>
    </row>
    <row r="309" spans="1:5">
      <c r="A309" t="str">
        <f>IF('Per creator'!$A309="","",IF(COUNTIF('Per creator'!$A$8:$A309,'Per creator'!$A309)=1,MAX($A$7:$A308)+1,""))</f>
        <v/>
      </c>
      <c r="B309" t="str">
        <f>IF(OR('Per creator'!$A309="",'Per creator'!$D309=""),"",IF(COUNTIFS('Per creator'!$D$8:$D309,'Per creator'!$D309,$D$8:$D309,1)=1,MAX($B$7:$B308)+1,""))</f>
        <v/>
      </c>
      <c r="C309" t="str">
        <f>IF('Per creator'!$A309="","",ROW())</f>
        <v/>
      </c>
      <c r="D309">
        <f>IF('Per creator'!$A309="",0,1)</f>
        <v>0</v>
      </c>
      <c r="E309">
        <f>IF(OR('Per creator'!$T309="",'Per creator'!$T309="✓"),0,1)</f>
        <v>0</v>
      </c>
    </row>
    <row r="310" spans="1:5">
      <c r="A310" t="str">
        <f>IF('Per creator'!$A310="","",IF(COUNTIF('Per creator'!$A$8:$A310,'Per creator'!$A310)=1,MAX($A$7:$A309)+1,""))</f>
        <v/>
      </c>
      <c r="B310" t="str">
        <f>IF(OR('Per creator'!$A310="",'Per creator'!$D310=""),"",IF(COUNTIFS('Per creator'!$D$8:$D310,'Per creator'!$D310,$D$8:$D310,1)=1,MAX($B$7:$B309)+1,""))</f>
        <v/>
      </c>
      <c r="C310" t="str">
        <f>IF('Per creator'!$A310="","",ROW())</f>
        <v/>
      </c>
      <c r="D310">
        <f>IF('Per creator'!$A310="",0,1)</f>
        <v>0</v>
      </c>
      <c r="E310">
        <f>IF(OR('Per creator'!$T310="",'Per creator'!$T310="✓"),0,1)</f>
        <v>0</v>
      </c>
    </row>
    <row r="311" spans="1:5">
      <c r="A311" t="str">
        <f>IF('Per creator'!$A311="","",IF(COUNTIF('Per creator'!$A$8:$A311,'Per creator'!$A311)=1,MAX($A$7:$A310)+1,""))</f>
        <v/>
      </c>
      <c r="B311" t="str">
        <f>IF(OR('Per creator'!$A311="",'Per creator'!$D311=""),"",IF(COUNTIFS('Per creator'!$D$8:$D311,'Per creator'!$D311,$D$8:$D311,1)=1,MAX($B$7:$B310)+1,""))</f>
        <v/>
      </c>
      <c r="C311" t="str">
        <f>IF('Per creator'!$A311="","",ROW())</f>
        <v/>
      </c>
      <c r="D311">
        <f>IF('Per creator'!$A311="",0,1)</f>
        <v>0</v>
      </c>
      <c r="E311">
        <f>IF(OR('Per creator'!$T311="",'Per creator'!$T311="✓"),0,1)</f>
        <v>0</v>
      </c>
    </row>
    <row r="312" spans="1:5">
      <c r="A312" t="str">
        <f>IF('Per creator'!$A312="","",IF(COUNTIF('Per creator'!$A$8:$A312,'Per creator'!$A312)=1,MAX($A$7:$A311)+1,""))</f>
        <v/>
      </c>
      <c r="B312" t="str">
        <f>IF(OR('Per creator'!$A312="",'Per creator'!$D312=""),"",IF(COUNTIFS('Per creator'!$D$8:$D312,'Per creator'!$D312,$D$8:$D312,1)=1,MAX($B$7:$B311)+1,""))</f>
        <v/>
      </c>
      <c r="C312" t="str">
        <f>IF('Per creator'!$A312="","",ROW())</f>
        <v/>
      </c>
      <c r="D312">
        <f>IF('Per creator'!$A312="",0,1)</f>
        <v>0</v>
      </c>
      <c r="E312">
        <f>IF(OR('Per creator'!$T312="",'Per creator'!$T312="✓"),0,1)</f>
        <v>0</v>
      </c>
    </row>
    <row r="313" spans="1:5">
      <c r="A313" t="str">
        <f>IF('Per creator'!$A313="","",IF(COUNTIF('Per creator'!$A$8:$A313,'Per creator'!$A313)=1,MAX($A$7:$A312)+1,""))</f>
        <v/>
      </c>
      <c r="B313" t="str">
        <f>IF(OR('Per creator'!$A313="",'Per creator'!$D313=""),"",IF(COUNTIFS('Per creator'!$D$8:$D313,'Per creator'!$D313,$D$8:$D313,1)=1,MAX($B$7:$B312)+1,""))</f>
        <v/>
      </c>
      <c r="C313" t="str">
        <f>IF('Per creator'!$A313="","",ROW())</f>
        <v/>
      </c>
      <c r="D313">
        <f>IF('Per creator'!$A313="",0,1)</f>
        <v>0</v>
      </c>
      <c r="E313">
        <f>IF(OR('Per creator'!$T313="",'Per creator'!$T313="✓"),0,1)</f>
        <v>0</v>
      </c>
    </row>
    <row r="314" spans="1:5">
      <c r="A314" t="str">
        <f>IF('Per creator'!$A314="","",IF(COUNTIF('Per creator'!$A$8:$A314,'Per creator'!$A314)=1,MAX($A$7:$A313)+1,""))</f>
        <v/>
      </c>
      <c r="B314" t="str">
        <f>IF(OR('Per creator'!$A314="",'Per creator'!$D314=""),"",IF(COUNTIFS('Per creator'!$D$8:$D314,'Per creator'!$D314,$D$8:$D314,1)=1,MAX($B$7:$B313)+1,""))</f>
        <v/>
      </c>
      <c r="C314" t="str">
        <f>IF('Per creator'!$A314="","",ROW())</f>
        <v/>
      </c>
      <c r="D314">
        <f>IF('Per creator'!$A314="",0,1)</f>
        <v>0</v>
      </c>
      <c r="E314">
        <f>IF(OR('Per creator'!$T314="",'Per creator'!$T314="✓"),0,1)</f>
        <v>0</v>
      </c>
    </row>
    <row r="315" spans="1:5">
      <c r="A315" t="str">
        <f>IF('Per creator'!$A315="","",IF(COUNTIF('Per creator'!$A$8:$A315,'Per creator'!$A315)=1,MAX($A$7:$A314)+1,""))</f>
        <v/>
      </c>
      <c r="B315" t="str">
        <f>IF(OR('Per creator'!$A315="",'Per creator'!$D315=""),"",IF(COUNTIFS('Per creator'!$D$8:$D315,'Per creator'!$D315,$D$8:$D315,1)=1,MAX($B$7:$B314)+1,""))</f>
        <v/>
      </c>
      <c r="C315" t="str">
        <f>IF('Per creator'!$A315="","",ROW())</f>
        <v/>
      </c>
      <c r="D315">
        <f>IF('Per creator'!$A315="",0,1)</f>
        <v>0</v>
      </c>
      <c r="E315">
        <f>IF(OR('Per creator'!$T315="",'Per creator'!$T315="✓"),0,1)</f>
        <v>0</v>
      </c>
    </row>
    <row r="316" spans="1:5">
      <c r="A316" t="str">
        <f>IF('Per creator'!$A316="","",IF(COUNTIF('Per creator'!$A$8:$A316,'Per creator'!$A316)=1,MAX($A$7:$A315)+1,""))</f>
        <v/>
      </c>
      <c r="B316" t="str">
        <f>IF(OR('Per creator'!$A316="",'Per creator'!$D316=""),"",IF(COUNTIFS('Per creator'!$D$8:$D316,'Per creator'!$D316,$D$8:$D316,1)=1,MAX($B$7:$B315)+1,""))</f>
        <v/>
      </c>
      <c r="C316" t="str">
        <f>IF('Per creator'!$A316="","",ROW())</f>
        <v/>
      </c>
      <c r="D316">
        <f>IF('Per creator'!$A316="",0,1)</f>
        <v>0</v>
      </c>
      <c r="E316">
        <f>IF(OR('Per creator'!$T316="",'Per creator'!$T316="✓"),0,1)</f>
        <v>0</v>
      </c>
    </row>
    <row r="317" spans="1:5">
      <c r="A317" t="str">
        <f>IF('Per creator'!$A317="","",IF(COUNTIF('Per creator'!$A$8:$A317,'Per creator'!$A317)=1,MAX($A$7:$A316)+1,""))</f>
        <v/>
      </c>
      <c r="B317" t="str">
        <f>IF(OR('Per creator'!$A317="",'Per creator'!$D317=""),"",IF(COUNTIFS('Per creator'!$D$8:$D317,'Per creator'!$D317,$D$8:$D317,1)=1,MAX($B$7:$B316)+1,""))</f>
        <v/>
      </c>
      <c r="C317" t="str">
        <f>IF('Per creator'!$A317="","",ROW())</f>
        <v/>
      </c>
      <c r="D317">
        <f>IF('Per creator'!$A317="",0,1)</f>
        <v>0</v>
      </c>
      <c r="E317">
        <f>IF(OR('Per creator'!$T317="",'Per creator'!$T317="✓"),0,1)</f>
        <v>0</v>
      </c>
    </row>
    <row r="318" spans="1:5">
      <c r="A318" t="str">
        <f>IF('Per creator'!$A318="","",IF(COUNTIF('Per creator'!$A$8:$A318,'Per creator'!$A318)=1,MAX($A$7:$A317)+1,""))</f>
        <v/>
      </c>
      <c r="B318" t="str">
        <f>IF(OR('Per creator'!$A318="",'Per creator'!$D318=""),"",IF(COUNTIFS('Per creator'!$D$8:$D318,'Per creator'!$D318,$D$8:$D318,1)=1,MAX($B$7:$B317)+1,""))</f>
        <v/>
      </c>
      <c r="C318" t="str">
        <f>IF('Per creator'!$A318="","",ROW())</f>
        <v/>
      </c>
      <c r="D318">
        <f>IF('Per creator'!$A318="",0,1)</f>
        <v>0</v>
      </c>
      <c r="E318">
        <f>IF(OR('Per creator'!$T318="",'Per creator'!$T318="✓"),0,1)</f>
        <v>0</v>
      </c>
    </row>
    <row r="319" spans="1:5">
      <c r="A319" t="str">
        <f>IF('Per creator'!$A319="","",IF(COUNTIF('Per creator'!$A$8:$A319,'Per creator'!$A319)=1,MAX($A$7:$A318)+1,""))</f>
        <v/>
      </c>
      <c r="B319" t="str">
        <f>IF(OR('Per creator'!$A319="",'Per creator'!$D319=""),"",IF(COUNTIFS('Per creator'!$D$8:$D319,'Per creator'!$D319,$D$8:$D319,1)=1,MAX($B$7:$B318)+1,""))</f>
        <v/>
      </c>
      <c r="C319" t="str">
        <f>IF('Per creator'!$A319="","",ROW())</f>
        <v/>
      </c>
      <c r="D319">
        <f>IF('Per creator'!$A319="",0,1)</f>
        <v>0</v>
      </c>
      <c r="E319">
        <f>IF(OR('Per creator'!$T319="",'Per creator'!$T319="✓"),0,1)</f>
        <v>0</v>
      </c>
    </row>
    <row r="320" spans="1:5">
      <c r="A320" t="str">
        <f>IF('Per creator'!$A320="","",IF(COUNTIF('Per creator'!$A$8:$A320,'Per creator'!$A320)=1,MAX($A$7:$A319)+1,""))</f>
        <v/>
      </c>
      <c r="B320" t="str">
        <f>IF(OR('Per creator'!$A320="",'Per creator'!$D320=""),"",IF(COUNTIFS('Per creator'!$D$8:$D320,'Per creator'!$D320,$D$8:$D320,1)=1,MAX($B$7:$B319)+1,""))</f>
        <v/>
      </c>
      <c r="C320" t="str">
        <f>IF('Per creator'!$A320="","",ROW())</f>
        <v/>
      </c>
      <c r="D320">
        <f>IF('Per creator'!$A320="",0,1)</f>
        <v>0</v>
      </c>
      <c r="E320">
        <f>IF(OR('Per creator'!$T320="",'Per creator'!$T320="✓"),0,1)</f>
        <v>0</v>
      </c>
    </row>
    <row r="321" spans="1:5">
      <c r="A321" t="str">
        <f>IF('Per creator'!$A321="","",IF(COUNTIF('Per creator'!$A$8:$A321,'Per creator'!$A321)=1,MAX($A$7:$A320)+1,""))</f>
        <v/>
      </c>
      <c r="B321" t="str">
        <f>IF(OR('Per creator'!$A321="",'Per creator'!$D321=""),"",IF(COUNTIFS('Per creator'!$D$8:$D321,'Per creator'!$D321,$D$8:$D321,1)=1,MAX($B$7:$B320)+1,""))</f>
        <v/>
      </c>
      <c r="C321" t="str">
        <f>IF('Per creator'!$A321="","",ROW())</f>
        <v/>
      </c>
      <c r="D321">
        <f>IF('Per creator'!$A321="",0,1)</f>
        <v>0</v>
      </c>
      <c r="E321">
        <f>IF(OR('Per creator'!$T321="",'Per creator'!$T321="✓"),0,1)</f>
        <v>0</v>
      </c>
    </row>
    <row r="322" spans="1:5">
      <c r="A322" t="str">
        <f>IF('Per creator'!$A322="","",IF(COUNTIF('Per creator'!$A$8:$A322,'Per creator'!$A322)=1,MAX($A$7:$A321)+1,""))</f>
        <v/>
      </c>
      <c r="B322" t="str">
        <f>IF(OR('Per creator'!$A322="",'Per creator'!$D322=""),"",IF(COUNTIFS('Per creator'!$D$8:$D322,'Per creator'!$D322,$D$8:$D322,1)=1,MAX($B$7:$B321)+1,""))</f>
        <v/>
      </c>
      <c r="C322" t="str">
        <f>IF('Per creator'!$A322="","",ROW())</f>
        <v/>
      </c>
      <c r="D322">
        <f>IF('Per creator'!$A322="",0,1)</f>
        <v>0</v>
      </c>
      <c r="E322">
        <f>IF(OR('Per creator'!$T322="",'Per creator'!$T322="✓"),0,1)</f>
        <v>0</v>
      </c>
    </row>
    <row r="323" spans="1:5">
      <c r="A323" t="str">
        <f>IF('Per creator'!$A323="","",IF(COUNTIF('Per creator'!$A$8:$A323,'Per creator'!$A323)=1,MAX($A$7:$A322)+1,""))</f>
        <v/>
      </c>
      <c r="B323" t="str">
        <f>IF(OR('Per creator'!$A323="",'Per creator'!$D323=""),"",IF(COUNTIFS('Per creator'!$D$8:$D323,'Per creator'!$D323,$D$8:$D323,1)=1,MAX($B$7:$B322)+1,""))</f>
        <v/>
      </c>
      <c r="C323" t="str">
        <f>IF('Per creator'!$A323="","",ROW())</f>
        <v/>
      </c>
      <c r="D323">
        <f>IF('Per creator'!$A323="",0,1)</f>
        <v>0</v>
      </c>
      <c r="E323">
        <f>IF(OR('Per creator'!$T323="",'Per creator'!$T323="✓"),0,1)</f>
        <v>0</v>
      </c>
    </row>
    <row r="324" spans="1:5">
      <c r="A324" t="str">
        <f>IF('Per creator'!$A324="","",IF(COUNTIF('Per creator'!$A$8:$A324,'Per creator'!$A324)=1,MAX($A$7:$A323)+1,""))</f>
        <v/>
      </c>
      <c r="B324" t="str">
        <f>IF(OR('Per creator'!$A324="",'Per creator'!$D324=""),"",IF(COUNTIFS('Per creator'!$D$8:$D324,'Per creator'!$D324,$D$8:$D324,1)=1,MAX($B$7:$B323)+1,""))</f>
        <v/>
      </c>
      <c r="C324" t="str">
        <f>IF('Per creator'!$A324="","",ROW())</f>
        <v/>
      </c>
      <c r="D324">
        <f>IF('Per creator'!$A324="",0,1)</f>
        <v>0</v>
      </c>
      <c r="E324">
        <f>IF(OR('Per creator'!$T324="",'Per creator'!$T324="✓"),0,1)</f>
        <v>0</v>
      </c>
    </row>
    <row r="325" spans="1:5">
      <c r="A325" t="str">
        <f>IF('Per creator'!$A325="","",IF(COUNTIF('Per creator'!$A$8:$A325,'Per creator'!$A325)=1,MAX($A$7:$A324)+1,""))</f>
        <v/>
      </c>
      <c r="B325" t="str">
        <f>IF(OR('Per creator'!$A325="",'Per creator'!$D325=""),"",IF(COUNTIFS('Per creator'!$D$8:$D325,'Per creator'!$D325,$D$8:$D325,1)=1,MAX($B$7:$B324)+1,""))</f>
        <v/>
      </c>
      <c r="C325" t="str">
        <f>IF('Per creator'!$A325="","",ROW())</f>
        <v/>
      </c>
      <c r="D325">
        <f>IF('Per creator'!$A325="",0,1)</f>
        <v>0</v>
      </c>
      <c r="E325">
        <f>IF(OR('Per creator'!$T325="",'Per creator'!$T325="✓"),0,1)</f>
        <v>0</v>
      </c>
    </row>
    <row r="326" spans="1:5">
      <c r="A326" t="str">
        <f>IF('Per creator'!$A326="","",IF(COUNTIF('Per creator'!$A$8:$A326,'Per creator'!$A326)=1,MAX($A$7:$A325)+1,""))</f>
        <v/>
      </c>
      <c r="B326" t="str">
        <f>IF(OR('Per creator'!$A326="",'Per creator'!$D326=""),"",IF(COUNTIFS('Per creator'!$D$8:$D326,'Per creator'!$D326,$D$8:$D326,1)=1,MAX($B$7:$B325)+1,""))</f>
        <v/>
      </c>
      <c r="C326" t="str">
        <f>IF('Per creator'!$A326="","",ROW())</f>
        <v/>
      </c>
      <c r="D326">
        <f>IF('Per creator'!$A326="",0,1)</f>
        <v>0</v>
      </c>
      <c r="E326">
        <f>IF(OR('Per creator'!$T326="",'Per creator'!$T326="✓"),0,1)</f>
        <v>0</v>
      </c>
    </row>
    <row r="327" spans="1:5">
      <c r="A327" t="str">
        <f>IF('Per creator'!$A327="","",IF(COUNTIF('Per creator'!$A$8:$A327,'Per creator'!$A327)=1,MAX($A$7:$A326)+1,""))</f>
        <v/>
      </c>
      <c r="B327" t="str">
        <f>IF(OR('Per creator'!$A327="",'Per creator'!$D327=""),"",IF(COUNTIFS('Per creator'!$D$8:$D327,'Per creator'!$D327,$D$8:$D327,1)=1,MAX($B$7:$B326)+1,""))</f>
        <v/>
      </c>
      <c r="C327" t="str">
        <f>IF('Per creator'!$A327="","",ROW())</f>
        <v/>
      </c>
      <c r="D327">
        <f>IF('Per creator'!$A327="",0,1)</f>
        <v>0</v>
      </c>
      <c r="E327">
        <f>IF(OR('Per creator'!$T327="",'Per creator'!$T327="✓"),0,1)</f>
        <v>0</v>
      </c>
    </row>
    <row r="328" spans="1:5">
      <c r="A328" t="str">
        <f>IF('Per creator'!$A328="","",IF(COUNTIF('Per creator'!$A$8:$A328,'Per creator'!$A328)=1,MAX($A$7:$A327)+1,""))</f>
        <v/>
      </c>
      <c r="B328" t="str">
        <f>IF(OR('Per creator'!$A328="",'Per creator'!$D328=""),"",IF(COUNTIFS('Per creator'!$D$8:$D328,'Per creator'!$D328,$D$8:$D328,1)=1,MAX($B$7:$B327)+1,""))</f>
        <v/>
      </c>
      <c r="C328" t="str">
        <f>IF('Per creator'!$A328="","",ROW())</f>
        <v/>
      </c>
      <c r="D328">
        <f>IF('Per creator'!$A328="",0,1)</f>
        <v>0</v>
      </c>
      <c r="E328">
        <f>IF(OR('Per creator'!$T328="",'Per creator'!$T328="✓"),0,1)</f>
        <v>0</v>
      </c>
    </row>
    <row r="329" spans="1:5">
      <c r="A329" t="str">
        <f>IF('Per creator'!$A329="","",IF(COUNTIF('Per creator'!$A$8:$A329,'Per creator'!$A329)=1,MAX($A$7:$A328)+1,""))</f>
        <v/>
      </c>
      <c r="B329" t="str">
        <f>IF(OR('Per creator'!$A329="",'Per creator'!$D329=""),"",IF(COUNTIFS('Per creator'!$D$8:$D329,'Per creator'!$D329,$D$8:$D329,1)=1,MAX($B$7:$B328)+1,""))</f>
        <v/>
      </c>
      <c r="C329" t="str">
        <f>IF('Per creator'!$A329="","",ROW())</f>
        <v/>
      </c>
      <c r="D329">
        <f>IF('Per creator'!$A329="",0,1)</f>
        <v>0</v>
      </c>
      <c r="E329">
        <f>IF(OR('Per creator'!$T329="",'Per creator'!$T329="✓"),0,1)</f>
        <v>0</v>
      </c>
    </row>
    <row r="330" spans="1:5">
      <c r="A330" t="str">
        <f>IF('Per creator'!$A330="","",IF(COUNTIF('Per creator'!$A$8:$A330,'Per creator'!$A330)=1,MAX($A$7:$A329)+1,""))</f>
        <v/>
      </c>
      <c r="B330" t="str">
        <f>IF(OR('Per creator'!$A330="",'Per creator'!$D330=""),"",IF(COUNTIFS('Per creator'!$D$8:$D330,'Per creator'!$D330,$D$8:$D330,1)=1,MAX($B$7:$B329)+1,""))</f>
        <v/>
      </c>
      <c r="C330" t="str">
        <f>IF('Per creator'!$A330="","",ROW())</f>
        <v/>
      </c>
      <c r="D330">
        <f>IF('Per creator'!$A330="",0,1)</f>
        <v>0</v>
      </c>
      <c r="E330">
        <f>IF(OR('Per creator'!$T330="",'Per creator'!$T330="✓"),0,1)</f>
        <v>0</v>
      </c>
    </row>
    <row r="331" spans="1:5">
      <c r="A331" t="str">
        <f>IF('Per creator'!$A331="","",IF(COUNTIF('Per creator'!$A$8:$A331,'Per creator'!$A331)=1,MAX($A$7:$A330)+1,""))</f>
        <v/>
      </c>
      <c r="B331" t="str">
        <f>IF(OR('Per creator'!$A331="",'Per creator'!$D331=""),"",IF(COUNTIFS('Per creator'!$D$8:$D331,'Per creator'!$D331,$D$8:$D331,1)=1,MAX($B$7:$B330)+1,""))</f>
        <v/>
      </c>
      <c r="C331" t="str">
        <f>IF('Per creator'!$A331="","",ROW())</f>
        <v/>
      </c>
      <c r="D331">
        <f>IF('Per creator'!$A331="",0,1)</f>
        <v>0</v>
      </c>
      <c r="E331">
        <f>IF(OR('Per creator'!$T331="",'Per creator'!$T331="✓"),0,1)</f>
        <v>0</v>
      </c>
    </row>
    <row r="332" spans="1:5">
      <c r="A332" t="str">
        <f>IF('Per creator'!$A332="","",IF(COUNTIF('Per creator'!$A$8:$A332,'Per creator'!$A332)=1,MAX($A$7:$A331)+1,""))</f>
        <v/>
      </c>
      <c r="B332" t="str">
        <f>IF(OR('Per creator'!$A332="",'Per creator'!$D332=""),"",IF(COUNTIFS('Per creator'!$D$8:$D332,'Per creator'!$D332,$D$8:$D332,1)=1,MAX($B$7:$B331)+1,""))</f>
        <v/>
      </c>
      <c r="C332" t="str">
        <f>IF('Per creator'!$A332="","",ROW())</f>
        <v/>
      </c>
      <c r="D332">
        <f>IF('Per creator'!$A332="",0,1)</f>
        <v>0</v>
      </c>
      <c r="E332">
        <f>IF(OR('Per creator'!$T332="",'Per creator'!$T332="✓"),0,1)</f>
        <v>0</v>
      </c>
    </row>
    <row r="333" spans="1:5">
      <c r="A333" t="str">
        <f>IF('Per creator'!$A333="","",IF(COUNTIF('Per creator'!$A$8:$A333,'Per creator'!$A333)=1,MAX($A$7:$A332)+1,""))</f>
        <v/>
      </c>
      <c r="B333" t="str">
        <f>IF(OR('Per creator'!$A333="",'Per creator'!$D333=""),"",IF(COUNTIFS('Per creator'!$D$8:$D333,'Per creator'!$D333,$D$8:$D333,1)=1,MAX($B$7:$B332)+1,""))</f>
        <v/>
      </c>
      <c r="C333" t="str">
        <f>IF('Per creator'!$A333="","",ROW())</f>
        <v/>
      </c>
      <c r="D333">
        <f>IF('Per creator'!$A333="",0,1)</f>
        <v>0</v>
      </c>
      <c r="E333">
        <f>IF(OR('Per creator'!$T333="",'Per creator'!$T333="✓"),0,1)</f>
        <v>0</v>
      </c>
    </row>
    <row r="334" spans="1:5">
      <c r="A334" t="str">
        <f>IF('Per creator'!$A334="","",IF(COUNTIF('Per creator'!$A$8:$A334,'Per creator'!$A334)=1,MAX($A$7:$A333)+1,""))</f>
        <v/>
      </c>
      <c r="B334" t="str">
        <f>IF(OR('Per creator'!$A334="",'Per creator'!$D334=""),"",IF(COUNTIFS('Per creator'!$D$8:$D334,'Per creator'!$D334,$D$8:$D334,1)=1,MAX($B$7:$B333)+1,""))</f>
        <v/>
      </c>
      <c r="C334" t="str">
        <f>IF('Per creator'!$A334="","",ROW())</f>
        <v/>
      </c>
      <c r="D334">
        <f>IF('Per creator'!$A334="",0,1)</f>
        <v>0</v>
      </c>
      <c r="E334">
        <f>IF(OR('Per creator'!$T334="",'Per creator'!$T334="✓"),0,1)</f>
        <v>0</v>
      </c>
    </row>
    <row r="335" spans="1:5">
      <c r="A335" t="str">
        <f>IF('Per creator'!$A335="","",IF(COUNTIF('Per creator'!$A$8:$A335,'Per creator'!$A335)=1,MAX($A$7:$A334)+1,""))</f>
        <v/>
      </c>
      <c r="B335" t="str">
        <f>IF(OR('Per creator'!$A335="",'Per creator'!$D335=""),"",IF(COUNTIFS('Per creator'!$D$8:$D335,'Per creator'!$D335,$D$8:$D335,1)=1,MAX($B$7:$B334)+1,""))</f>
        <v/>
      </c>
      <c r="C335" t="str">
        <f>IF('Per creator'!$A335="","",ROW())</f>
        <v/>
      </c>
      <c r="D335">
        <f>IF('Per creator'!$A335="",0,1)</f>
        <v>0</v>
      </c>
      <c r="E335">
        <f>IF(OR('Per creator'!$T335="",'Per creator'!$T335="✓"),0,1)</f>
        <v>0</v>
      </c>
    </row>
    <row r="336" spans="1:5">
      <c r="A336" t="str">
        <f>IF('Per creator'!$A336="","",IF(COUNTIF('Per creator'!$A$8:$A336,'Per creator'!$A336)=1,MAX($A$7:$A335)+1,""))</f>
        <v/>
      </c>
      <c r="B336" t="str">
        <f>IF(OR('Per creator'!$A336="",'Per creator'!$D336=""),"",IF(COUNTIFS('Per creator'!$D$8:$D336,'Per creator'!$D336,$D$8:$D336,1)=1,MAX($B$7:$B335)+1,""))</f>
        <v/>
      </c>
      <c r="C336" t="str">
        <f>IF('Per creator'!$A336="","",ROW())</f>
        <v/>
      </c>
      <c r="D336">
        <f>IF('Per creator'!$A336="",0,1)</f>
        <v>0</v>
      </c>
      <c r="E336">
        <f>IF(OR('Per creator'!$T336="",'Per creator'!$T336="✓"),0,1)</f>
        <v>0</v>
      </c>
    </row>
    <row r="337" spans="1:5">
      <c r="A337" t="str">
        <f>IF('Per creator'!$A337="","",IF(COUNTIF('Per creator'!$A$8:$A337,'Per creator'!$A337)=1,MAX($A$7:$A336)+1,""))</f>
        <v/>
      </c>
      <c r="B337" t="str">
        <f>IF(OR('Per creator'!$A337="",'Per creator'!$D337=""),"",IF(COUNTIFS('Per creator'!$D$8:$D337,'Per creator'!$D337,$D$8:$D337,1)=1,MAX($B$7:$B336)+1,""))</f>
        <v/>
      </c>
      <c r="C337" t="str">
        <f>IF('Per creator'!$A337="","",ROW())</f>
        <v/>
      </c>
      <c r="D337">
        <f>IF('Per creator'!$A337="",0,1)</f>
        <v>0</v>
      </c>
      <c r="E337">
        <f>IF(OR('Per creator'!$T337="",'Per creator'!$T337="✓"),0,1)</f>
        <v>0</v>
      </c>
    </row>
    <row r="338" spans="1:5">
      <c r="A338" t="str">
        <f>IF('Per creator'!$A338="","",IF(COUNTIF('Per creator'!$A$8:$A338,'Per creator'!$A338)=1,MAX($A$7:$A337)+1,""))</f>
        <v/>
      </c>
      <c r="B338" t="str">
        <f>IF(OR('Per creator'!$A338="",'Per creator'!$D338=""),"",IF(COUNTIFS('Per creator'!$D$8:$D338,'Per creator'!$D338,$D$8:$D338,1)=1,MAX($B$7:$B337)+1,""))</f>
        <v/>
      </c>
      <c r="C338" t="str">
        <f>IF('Per creator'!$A338="","",ROW())</f>
        <v/>
      </c>
      <c r="D338">
        <f>IF('Per creator'!$A338="",0,1)</f>
        <v>0</v>
      </c>
      <c r="E338">
        <f>IF(OR('Per creator'!$T338="",'Per creator'!$T338="✓"),0,1)</f>
        <v>0</v>
      </c>
    </row>
    <row r="339" spans="1:5">
      <c r="A339" t="str">
        <f>IF('Per creator'!$A339="","",IF(COUNTIF('Per creator'!$A$8:$A339,'Per creator'!$A339)=1,MAX($A$7:$A338)+1,""))</f>
        <v/>
      </c>
      <c r="B339" t="str">
        <f>IF(OR('Per creator'!$A339="",'Per creator'!$D339=""),"",IF(COUNTIFS('Per creator'!$D$8:$D339,'Per creator'!$D339,$D$8:$D339,1)=1,MAX($B$7:$B338)+1,""))</f>
        <v/>
      </c>
      <c r="C339" t="str">
        <f>IF('Per creator'!$A339="","",ROW())</f>
        <v/>
      </c>
      <c r="D339">
        <f>IF('Per creator'!$A339="",0,1)</f>
        <v>0</v>
      </c>
      <c r="E339">
        <f>IF(OR('Per creator'!$T339="",'Per creator'!$T339="✓"),0,1)</f>
        <v>0</v>
      </c>
    </row>
    <row r="340" spans="1:5">
      <c r="A340" t="str">
        <f>IF('Per creator'!$A340="","",IF(COUNTIF('Per creator'!$A$8:$A340,'Per creator'!$A340)=1,MAX($A$7:$A339)+1,""))</f>
        <v/>
      </c>
      <c r="B340" t="str">
        <f>IF(OR('Per creator'!$A340="",'Per creator'!$D340=""),"",IF(COUNTIFS('Per creator'!$D$8:$D340,'Per creator'!$D340,$D$8:$D340,1)=1,MAX($B$7:$B339)+1,""))</f>
        <v/>
      </c>
      <c r="C340" t="str">
        <f>IF('Per creator'!$A340="","",ROW())</f>
        <v/>
      </c>
      <c r="D340">
        <f>IF('Per creator'!$A340="",0,1)</f>
        <v>0</v>
      </c>
      <c r="E340">
        <f>IF(OR('Per creator'!$T340="",'Per creator'!$T340="✓"),0,1)</f>
        <v>0</v>
      </c>
    </row>
    <row r="341" spans="1:5">
      <c r="A341" t="str">
        <f>IF('Per creator'!$A341="","",IF(COUNTIF('Per creator'!$A$8:$A341,'Per creator'!$A341)=1,MAX($A$7:$A340)+1,""))</f>
        <v/>
      </c>
      <c r="B341" t="str">
        <f>IF(OR('Per creator'!$A341="",'Per creator'!$D341=""),"",IF(COUNTIFS('Per creator'!$D$8:$D341,'Per creator'!$D341,$D$8:$D341,1)=1,MAX($B$7:$B340)+1,""))</f>
        <v/>
      </c>
      <c r="C341" t="str">
        <f>IF('Per creator'!$A341="","",ROW())</f>
        <v/>
      </c>
      <c r="D341">
        <f>IF('Per creator'!$A341="",0,1)</f>
        <v>0</v>
      </c>
      <c r="E341">
        <f>IF(OR('Per creator'!$T341="",'Per creator'!$T341="✓"),0,1)</f>
        <v>0</v>
      </c>
    </row>
    <row r="342" spans="1:5">
      <c r="A342" t="str">
        <f>IF('Per creator'!$A342="","",IF(COUNTIF('Per creator'!$A$8:$A342,'Per creator'!$A342)=1,MAX($A$7:$A341)+1,""))</f>
        <v/>
      </c>
      <c r="B342" t="str">
        <f>IF(OR('Per creator'!$A342="",'Per creator'!$D342=""),"",IF(COUNTIFS('Per creator'!$D$8:$D342,'Per creator'!$D342,$D$8:$D342,1)=1,MAX($B$7:$B341)+1,""))</f>
        <v/>
      </c>
      <c r="C342" t="str">
        <f>IF('Per creator'!$A342="","",ROW())</f>
        <v/>
      </c>
      <c r="D342">
        <f>IF('Per creator'!$A342="",0,1)</f>
        <v>0</v>
      </c>
      <c r="E342">
        <f>IF(OR('Per creator'!$T342="",'Per creator'!$T342="✓"),0,1)</f>
        <v>0</v>
      </c>
    </row>
    <row r="343" spans="1:5">
      <c r="A343" t="str">
        <f>IF('Per creator'!$A343="","",IF(COUNTIF('Per creator'!$A$8:$A343,'Per creator'!$A343)=1,MAX($A$7:$A342)+1,""))</f>
        <v/>
      </c>
      <c r="B343" t="str">
        <f>IF(OR('Per creator'!$A343="",'Per creator'!$D343=""),"",IF(COUNTIFS('Per creator'!$D$8:$D343,'Per creator'!$D343,$D$8:$D343,1)=1,MAX($B$7:$B342)+1,""))</f>
        <v/>
      </c>
      <c r="C343" t="str">
        <f>IF('Per creator'!$A343="","",ROW())</f>
        <v/>
      </c>
      <c r="D343">
        <f>IF('Per creator'!$A343="",0,1)</f>
        <v>0</v>
      </c>
      <c r="E343">
        <f>IF(OR('Per creator'!$T343="",'Per creator'!$T343="✓"),0,1)</f>
        <v>0</v>
      </c>
    </row>
    <row r="344" spans="1:5">
      <c r="A344" t="str">
        <f>IF('Per creator'!$A344="","",IF(COUNTIF('Per creator'!$A$8:$A344,'Per creator'!$A344)=1,MAX($A$7:$A343)+1,""))</f>
        <v/>
      </c>
      <c r="B344" t="str">
        <f>IF(OR('Per creator'!$A344="",'Per creator'!$D344=""),"",IF(COUNTIFS('Per creator'!$D$8:$D344,'Per creator'!$D344,$D$8:$D344,1)=1,MAX($B$7:$B343)+1,""))</f>
        <v/>
      </c>
      <c r="C344" t="str">
        <f>IF('Per creator'!$A344="","",ROW())</f>
        <v/>
      </c>
      <c r="D344">
        <f>IF('Per creator'!$A344="",0,1)</f>
        <v>0</v>
      </c>
      <c r="E344">
        <f>IF(OR('Per creator'!$T344="",'Per creator'!$T344="✓"),0,1)</f>
        <v>0</v>
      </c>
    </row>
    <row r="345" spans="1:5">
      <c r="A345" t="str">
        <f>IF('Per creator'!$A345="","",IF(COUNTIF('Per creator'!$A$8:$A345,'Per creator'!$A345)=1,MAX($A$7:$A344)+1,""))</f>
        <v/>
      </c>
      <c r="B345" t="str">
        <f>IF(OR('Per creator'!$A345="",'Per creator'!$D345=""),"",IF(COUNTIFS('Per creator'!$D$8:$D345,'Per creator'!$D345,$D$8:$D345,1)=1,MAX($B$7:$B344)+1,""))</f>
        <v/>
      </c>
      <c r="C345" t="str">
        <f>IF('Per creator'!$A345="","",ROW())</f>
        <v/>
      </c>
      <c r="D345">
        <f>IF('Per creator'!$A345="",0,1)</f>
        <v>0</v>
      </c>
      <c r="E345">
        <f>IF(OR('Per creator'!$T345="",'Per creator'!$T345="✓"),0,1)</f>
        <v>0</v>
      </c>
    </row>
    <row r="346" spans="1:5">
      <c r="A346" t="str">
        <f>IF('Per creator'!$A346="","",IF(COUNTIF('Per creator'!$A$8:$A346,'Per creator'!$A346)=1,MAX($A$7:$A345)+1,""))</f>
        <v/>
      </c>
      <c r="B346" t="str">
        <f>IF(OR('Per creator'!$A346="",'Per creator'!$D346=""),"",IF(COUNTIFS('Per creator'!$D$8:$D346,'Per creator'!$D346,$D$8:$D346,1)=1,MAX($B$7:$B345)+1,""))</f>
        <v/>
      </c>
      <c r="C346" t="str">
        <f>IF('Per creator'!$A346="","",ROW())</f>
        <v/>
      </c>
      <c r="D346">
        <f>IF('Per creator'!$A346="",0,1)</f>
        <v>0</v>
      </c>
      <c r="E346">
        <f>IF(OR('Per creator'!$T346="",'Per creator'!$T346="✓"),0,1)</f>
        <v>0</v>
      </c>
    </row>
    <row r="347" spans="1:5">
      <c r="A347" t="str">
        <f>IF('Per creator'!$A347="","",IF(COUNTIF('Per creator'!$A$8:$A347,'Per creator'!$A347)=1,MAX($A$7:$A346)+1,""))</f>
        <v/>
      </c>
      <c r="B347" t="str">
        <f>IF(OR('Per creator'!$A347="",'Per creator'!$D347=""),"",IF(COUNTIFS('Per creator'!$D$8:$D347,'Per creator'!$D347,$D$8:$D347,1)=1,MAX($B$7:$B346)+1,""))</f>
        <v/>
      </c>
      <c r="C347" t="str">
        <f>IF('Per creator'!$A347="","",ROW())</f>
        <v/>
      </c>
      <c r="D347">
        <f>IF('Per creator'!$A347="",0,1)</f>
        <v>0</v>
      </c>
      <c r="E347">
        <f>IF(OR('Per creator'!$T347="",'Per creator'!$T347="✓"),0,1)</f>
        <v>0</v>
      </c>
    </row>
    <row r="348" spans="1:5">
      <c r="A348" t="str">
        <f>IF('Per creator'!$A348="","",IF(COUNTIF('Per creator'!$A$8:$A348,'Per creator'!$A348)=1,MAX($A$7:$A347)+1,""))</f>
        <v/>
      </c>
      <c r="B348" t="str">
        <f>IF(OR('Per creator'!$A348="",'Per creator'!$D348=""),"",IF(COUNTIFS('Per creator'!$D$8:$D348,'Per creator'!$D348,$D$8:$D348,1)=1,MAX($B$7:$B347)+1,""))</f>
        <v/>
      </c>
      <c r="C348" t="str">
        <f>IF('Per creator'!$A348="","",ROW())</f>
        <v/>
      </c>
      <c r="D348">
        <f>IF('Per creator'!$A348="",0,1)</f>
        <v>0</v>
      </c>
      <c r="E348">
        <f>IF(OR('Per creator'!$T348="",'Per creator'!$T348="✓"),0,1)</f>
        <v>0</v>
      </c>
    </row>
    <row r="349" spans="1:5">
      <c r="A349" t="str">
        <f>IF('Per creator'!$A349="","",IF(COUNTIF('Per creator'!$A$8:$A349,'Per creator'!$A349)=1,MAX($A$7:$A348)+1,""))</f>
        <v/>
      </c>
      <c r="B349" t="str">
        <f>IF(OR('Per creator'!$A349="",'Per creator'!$D349=""),"",IF(COUNTIFS('Per creator'!$D$8:$D349,'Per creator'!$D349,$D$8:$D349,1)=1,MAX($B$7:$B348)+1,""))</f>
        <v/>
      </c>
      <c r="C349" t="str">
        <f>IF('Per creator'!$A349="","",ROW())</f>
        <v/>
      </c>
      <c r="D349">
        <f>IF('Per creator'!$A349="",0,1)</f>
        <v>0</v>
      </c>
      <c r="E349">
        <f>IF(OR('Per creator'!$T349="",'Per creator'!$T349="✓"),0,1)</f>
        <v>0</v>
      </c>
    </row>
    <row r="350" spans="1:5">
      <c r="A350" t="str">
        <f>IF('Per creator'!$A350="","",IF(COUNTIF('Per creator'!$A$8:$A350,'Per creator'!$A350)=1,MAX($A$7:$A349)+1,""))</f>
        <v/>
      </c>
      <c r="B350" t="str">
        <f>IF(OR('Per creator'!$A350="",'Per creator'!$D350=""),"",IF(COUNTIFS('Per creator'!$D$8:$D350,'Per creator'!$D350,$D$8:$D350,1)=1,MAX($B$7:$B349)+1,""))</f>
        <v/>
      </c>
      <c r="C350" t="str">
        <f>IF('Per creator'!$A350="","",ROW())</f>
        <v/>
      </c>
      <c r="D350">
        <f>IF('Per creator'!$A350="",0,1)</f>
        <v>0</v>
      </c>
      <c r="E350">
        <f>IF(OR('Per creator'!$T350="",'Per creator'!$T350="✓"),0,1)</f>
        <v>0</v>
      </c>
    </row>
    <row r="351" spans="1:5">
      <c r="A351" t="str">
        <f>IF('Per creator'!$A351="","",IF(COUNTIF('Per creator'!$A$8:$A351,'Per creator'!$A351)=1,MAX($A$7:$A350)+1,""))</f>
        <v/>
      </c>
      <c r="B351" t="str">
        <f>IF(OR('Per creator'!$A351="",'Per creator'!$D351=""),"",IF(COUNTIFS('Per creator'!$D$8:$D351,'Per creator'!$D351,$D$8:$D351,1)=1,MAX($B$7:$B350)+1,""))</f>
        <v/>
      </c>
      <c r="C351" t="str">
        <f>IF('Per creator'!$A351="","",ROW())</f>
        <v/>
      </c>
      <c r="D351">
        <f>IF('Per creator'!$A351="",0,1)</f>
        <v>0</v>
      </c>
      <c r="E351">
        <f>IF(OR('Per creator'!$T351="",'Per creator'!$T351="✓"),0,1)</f>
        <v>0</v>
      </c>
    </row>
    <row r="352" spans="1:5">
      <c r="A352" t="str">
        <f>IF('Per creator'!$A352="","",IF(COUNTIF('Per creator'!$A$8:$A352,'Per creator'!$A352)=1,MAX($A$7:$A351)+1,""))</f>
        <v/>
      </c>
      <c r="B352" t="str">
        <f>IF(OR('Per creator'!$A352="",'Per creator'!$D352=""),"",IF(COUNTIFS('Per creator'!$D$8:$D352,'Per creator'!$D352,$D$8:$D352,1)=1,MAX($B$7:$B351)+1,""))</f>
        <v/>
      </c>
      <c r="C352" t="str">
        <f>IF('Per creator'!$A352="","",ROW())</f>
        <v/>
      </c>
      <c r="D352">
        <f>IF('Per creator'!$A352="",0,1)</f>
        <v>0</v>
      </c>
      <c r="E352">
        <f>IF(OR('Per creator'!$T352="",'Per creator'!$T352="✓"),0,1)</f>
        <v>0</v>
      </c>
    </row>
    <row r="353" spans="1:5">
      <c r="A353" t="str">
        <f>IF('Per creator'!$A353="","",IF(COUNTIF('Per creator'!$A$8:$A353,'Per creator'!$A353)=1,MAX($A$7:$A352)+1,""))</f>
        <v/>
      </c>
      <c r="B353" t="str">
        <f>IF(OR('Per creator'!$A353="",'Per creator'!$D353=""),"",IF(COUNTIFS('Per creator'!$D$8:$D353,'Per creator'!$D353,$D$8:$D353,1)=1,MAX($B$7:$B352)+1,""))</f>
        <v/>
      </c>
      <c r="C353" t="str">
        <f>IF('Per creator'!$A353="","",ROW())</f>
        <v/>
      </c>
      <c r="D353">
        <f>IF('Per creator'!$A353="",0,1)</f>
        <v>0</v>
      </c>
      <c r="E353">
        <f>IF(OR('Per creator'!$T353="",'Per creator'!$T353="✓"),0,1)</f>
        <v>0</v>
      </c>
    </row>
    <row r="354" spans="1:5">
      <c r="A354" t="str">
        <f>IF('Per creator'!$A354="","",IF(COUNTIF('Per creator'!$A$8:$A354,'Per creator'!$A354)=1,MAX($A$7:$A353)+1,""))</f>
        <v/>
      </c>
      <c r="B354" t="str">
        <f>IF(OR('Per creator'!$A354="",'Per creator'!$D354=""),"",IF(COUNTIFS('Per creator'!$D$8:$D354,'Per creator'!$D354,$D$8:$D354,1)=1,MAX($B$7:$B353)+1,""))</f>
        <v/>
      </c>
      <c r="C354" t="str">
        <f>IF('Per creator'!$A354="","",ROW())</f>
        <v/>
      </c>
      <c r="D354">
        <f>IF('Per creator'!$A354="",0,1)</f>
        <v>0</v>
      </c>
      <c r="E354">
        <f>IF(OR('Per creator'!$T354="",'Per creator'!$T354="✓"),0,1)</f>
        <v>0</v>
      </c>
    </row>
    <row r="355" spans="1:5">
      <c r="A355" t="str">
        <f>IF('Per creator'!$A355="","",IF(COUNTIF('Per creator'!$A$8:$A355,'Per creator'!$A355)=1,MAX($A$7:$A354)+1,""))</f>
        <v/>
      </c>
      <c r="B355" t="str">
        <f>IF(OR('Per creator'!$A355="",'Per creator'!$D355=""),"",IF(COUNTIFS('Per creator'!$D$8:$D355,'Per creator'!$D355,$D$8:$D355,1)=1,MAX($B$7:$B354)+1,""))</f>
        <v/>
      </c>
      <c r="C355" t="str">
        <f>IF('Per creator'!$A355="","",ROW())</f>
        <v/>
      </c>
      <c r="D355">
        <f>IF('Per creator'!$A355="",0,1)</f>
        <v>0</v>
      </c>
      <c r="E355">
        <f>IF(OR('Per creator'!$T355="",'Per creator'!$T355="✓"),0,1)</f>
        <v>0</v>
      </c>
    </row>
    <row r="356" spans="1:5">
      <c r="A356" t="str">
        <f>IF('Per creator'!$A356="","",IF(COUNTIF('Per creator'!$A$8:$A356,'Per creator'!$A356)=1,MAX($A$7:$A355)+1,""))</f>
        <v/>
      </c>
      <c r="B356" t="str">
        <f>IF(OR('Per creator'!$A356="",'Per creator'!$D356=""),"",IF(COUNTIFS('Per creator'!$D$8:$D356,'Per creator'!$D356,$D$8:$D356,1)=1,MAX($B$7:$B355)+1,""))</f>
        <v/>
      </c>
      <c r="C356" t="str">
        <f>IF('Per creator'!$A356="","",ROW())</f>
        <v/>
      </c>
      <c r="D356">
        <f>IF('Per creator'!$A356="",0,1)</f>
        <v>0</v>
      </c>
      <c r="E356">
        <f>IF(OR('Per creator'!$T356="",'Per creator'!$T356="✓"),0,1)</f>
        <v>0</v>
      </c>
    </row>
    <row r="357" spans="1:5">
      <c r="A357" t="str">
        <f>IF('Per creator'!$A357="","",IF(COUNTIF('Per creator'!$A$8:$A357,'Per creator'!$A357)=1,MAX($A$7:$A356)+1,""))</f>
        <v/>
      </c>
      <c r="B357" t="str">
        <f>IF(OR('Per creator'!$A357="",'Per creator'!$D357=""),"",IF(COUNTIFS('Per creator'!$D$8:$D357,'Per creator'!$D357,$D$8:$D357,1)=1,MAX($B$7:$B356)+1,""))</f>
        <v/>
      </c>
      <c r="C357" t="str">
        <f>IF('Per creator'!$A357="","",ROW())</f>
        <v/>
      </c>
      <c r="D357">
        <f>IF('Per creator'!$A357="",0,1)</f>
        <v>0</v>
      </c>
      <c r="E357">
        <f>IF(OR('Per creator'!$T357="",'Per creator'!$T357="✓"),0,1)</f>
        <v>0</v>
      </c>
    </row>
    <row r="358" spans="1:5">
      <c r="A358" t="str">
        <f>IF('Per creator'!$A358="","",IF(COUNTIF('Per creator'!$A$8:$A358,'Per creator'!$A358)=1,MAX($A$7:$A357)+1,""))</f>
        <v/>
      </c>
      <c r="B358" t="str">
        <f>IF(OR('Per creator'!$A358="",'Per creator'!$D358=""),"",IF(COUNTIFS('Per creator'!$D$8:$D358,'Per creator'!$D358,$D$8:$D358,1)=1,MAX($B$7:$B357)+1,""))</f>
        <v/>
      </c>
      <c r="C358" t="str">
        <f>IF('Per creator'!$A358="","",ROW())</f>
        <v/>
      </c>
      <c r="D358">
        <f>IF('Per creator'!$A358="",0,1)</f>
        <v>0</v>
      </c>
      <c r="E358">
        <f>IF(OR('Per creator'!$T358="",'Per creator'!$T358="✓"),0,1)</f>
        <v>0</v>
      </c>
    </row>
    <row r="359" spans="1:5">
      <c r="A359" t="str">
        <f>IF('Per creator'!$A359="","",IF(COUNTIF('Per creator'!$A$8:$A359,'Per creator'!$A359)=1,MAX($A$7:$A358)+1,""))</f>
        <v/>
      </c>
      <c r="B359" t="str">
        <f>IF(OR('Per creator'!$A359="",'Per creator'!$D359=""),"",IF(COUNTIFS('Per creator'!$D$8:$D359,'Per creator'!$D359,$D$8:$D359,1)=1,MAX($B$7:$B358)+1,""))</f>
        <v/>
      </c>
      <c r="C359" t="str">
        <f>IF('Per creator'!$A359="","",ROW())</f>
        <v/>
      </c>
      <c r="D359">
        <f>IF('Per creator'!$A359="",0,1)</f>
        <v>0</v>
      </c>
      <c r="E359">
        <f>IF(OR('Per creator'!$T359="",'Per creator'!$T359="✓"),0,1)</f>
        <v>0</v>
      </c>
    </row>
    <row r="360" spans="1:5">
      <c r="A360" t="str">
        <f>IF('Per creator'!$A360="","",IF(COUNTIF('Per creator'!$A$8:$A360,'Per creator'!$A360)=1,MAX($A$7:$A359)+1,""))</f>
        <v/>
      </c>
      <c r="B360" t="str">
        <f>IF(OR('Per creator'!$A360="",'Per creator'!$D360=""),"",IF(COUNTIFS('Per creator'!$D$8:$D360,'Per creator'!$D360,$D$8:$D360,1)=1,MAX($B$7:$B359)+1,""))</f>
        <v/>
      </c>
      <c r="C360" t="str">
        <f>IF('Per creator'!$A360="","",ROW())</f>
        <v/>
      </c>
      <c r="D360">
        <f>IF('Per creator'!$A360="",0,1)</f>
        <v>0</v>
      </c>
      <c r="E360">
        <f>IF(OR('Per creator'!$T360="",'Per creator'!$T360="✓"),0,1)</f>
        <v>0</v>
      </c>
    </row>
    <row r="361" spans="1:5">
      <c r="A361" t="str">
        <f>IF('Per creator'!$A361="","",IF(COUNTIF('Per creator'!$A$8:$A361,'Per creator'!$A361)=1,MAX($A$7:$A360)+1,""))</f>
        <v/>
      </c>
      <c r="B361" t="str">
        <f>IF(OR('Per creator'!$A361="",'Per creator'!$D361=""),"",IF(COUNTIFS('Per creator'!$D$8:$D361,'Per creator'!$D361,$D$8:$D361,1)=1,MAX($B$7:$B360)+1,""))</f>
        <v/>
      </c>
      <c r="C361" t="str">
        <f>IF('Per creator'!$A361="","",ROW())</f>
        <v/>
      </c>
      <c r="D361">
        <f>IF('Per creator'!$A361="",0,1)</f>
        <v>0</v>
      </c>
      <c r="E361">
        <f>IF(OR('Per creator'!$T361="",'Per creator'!$T361="✓"),0,1)</f>
        <v>0</v>
      </c>
    </row>
    <row r="362" spans="1:5">
      <c r="A362" t="str">
        <f>IF('Per creator'!$A362="","",IF(COUNTIF('Per creator'!$A$8:$A362,'Per creator'!$A362)=1,MAX($A$7:$A361)+1,""))</f>
        <v/>
      </c>
      <c r="B362" t="str">
        <f>IF(OR('Per creator'!$A362="",'Per creator'!$D362=""),"",IF(COUNTIFS('Per creator'!$D$8:$D362,'Per creator'!$D362,$D$8:$D362,1)=1,MAX($B$7:$B361)+1,""))</f>
        <v/>
      </c>
      <c r="C362" t="str">
        <f>IF('Per creator'!$A362="","",ROW())</f>
        <v/>
      </c>
      <c r="D362">
        <f>IF('Per creator'!$A362="",0,1)</f>
        <v>0</v>
      </c>
      <c r="E362">
        <f>IF(OR('Per creator'!$T362="",'Per creator'!$T362="✓"),0,1)</f>
        <v>0</v>
      </c>
    </row>
    <row r="363" spans="1:5">
      <c r="A363" t="str">
        <f>IF('Per creator'!$A363="","",IF(COUNTIF('Per creator'!$A$8:$A363,'Per creator'!$A363)=1,MAX($A$7:$A362)+1,""))</f>
        <v/>
      </c>
      <c r="B363" t="str">
        <f>IF(OR('Per creator'!$A363="",'Per creator'!$D363=""),"",IF(COUNTIFS('Per creator'!$D$8:$D363,'Per creator'!$D363,$D$8:$D363,1)=1,MAX($B$7:$B362)+1,""))</f>
        <v/>
      </c>
      <c r="C363" t="str">
        <f>IF('Per creator'!$A363="","",ROW())</f>
        <v/>
      </c>
      <c r="D363">
        <f>IF('Per creator'!$A363="",0,1)</f>
        <v>0</v>
      </c>
      <c r="E363">
        <f>IF(OR('Per creator'!$T363="",'Per creator'!$T363="✓"),0,1)</f>
        <v>0</v>
      </c>
    </row>
    <row r="364" spans="1:5">
      <c r="A364" t="str">
        <f>IF('Per creator'!$A364="","",IF(COUNTIF('Per creator'!$A$8:$A364,'Per creator'!$A364)=1,MAX($A$7:$A363)+1,""))</f>
        <v/>
      </c>
      <c r="B364" t="str">
        <f>IF(OR('Per creator'!$A364="",'Per creator'!$D364=""),"",IF(COUNTIFS('Per creator'!$D$8:$D364,'Per creator'!$D364,$D$8:$D364,1)=1,MAX($B$7:$B363)+1,""))</f>
        <v/>
      </c>
      <c r="C364" t="str">
        <f>IF('Per creator'!$A364="","",ROW())</f>
        <v/>
      </c>
      <c r="D364">
        <f>IF('Per creator'!$A364="",0,1)</f>
        <v>0</v>
      </c>
      <c r="E364">
        <f>IF(OR('Per creator'!$T364="",'Per creator'!$T364="✓"),0,1)</f>
        <v>0</v>
      </c>
    </row>
    <row r="365" spans="1:5">
      <c r="A365" t="str">
        <f>IF('Per creator'!$A365="","",IF(COUNTIF('Per creator'!$A$8:$A365,'Per creator'!$A365)=1,MAX($A$7:$A364)+1,""))</f>
        <v/>
      </c>
      <c r="B365" t="str">
        <f>IF(OR('Per creator'!$A365="",'Per creator'!$D365=""),"",IF(COUNTIFS('Per creator'!$D$8:$D365,'Per creator'!$D365,$D$8:$D365,1)=1,MAX($B$7:$B364)+1,""))</f>
        <v/>
      </c>
      <c r="C365" t="str">
        <f>IF('Per creator'!$A365="","",ROW())</f>
        <v/>
      </c>
      <c r="D365">
        <f>IF('Per creator'!$A365="",0,1)</f>
        <v>0</v>
      </c>
      <c r="E365">
        <f>IF(OR('Per creator'!$T365="",'Per creator'!$T365="✓"),0,1)</f>
        <v>0</v>
      </c>
    </row>
    <row r="366" spans="1:5">
      <c r="A366" t="str">
        <f>IF('Per creator'!$A366="","",IF(COUNTIF('Per creator'!$A$8:$A366,'Per creator'!$A366)=1,MAX($A$7:$A365)+1,""))</f>
        <v/>
      </c>
      <c r="B366" t="str">
        <f>IF(OR('Per creator'!$A366="",'Per creator'!$D366=""),"",IF(COUNTIFS('Per creator'!$D$8:$D366,'Per creator'!$D366,$D$8:$D366,1)=1,MAX($B$7:$B365)+1,""))</f>
        <v/>
      </c>
      <c r="C366" t="str">
        <f>IF('Per creator'!$A366="","",ROW())</f>
        <v/>
      </c>
      <c r="D366">
        <f>IF('Per creator'!$A366="",0,1)</f>
        <v>0</v>
      </c>
      <c r="E366">
        <f>IF(OR('Per creator'!$T366="",'Per creator'!$T366="✓"),0,1)</f>
        <v>0</v>
      </c>
    </row>
    <row r="367" spans="1:5">
      <c r="A367" t="str">
        <f>IF('Per creator'!$A367="","",IF(COUNTIF('Per creator'!$A$8:$A367,'Per creator'!$A367)=1,MAX($A$7:$A366)+1,""))</f>
        <v/>
      </c>
      <c r="B367" t="str">
        <f>IF(OR('Per creator'!$A367="",'Per creator'!$D367=""),"",IF(COUNTIFS('Per creator'!$D$8:$D367,'Per creator'!$D367,$D$8:$D367,1)=1,MAX($B$7:$B366)+1,""))</f>
        <v/>
      </c>
      <c r="C367" t="str">
        <f>IF('Per creator'!$A367="","",ROW())</f>
        <v/>
      </c>
      <c r="D367">
        <f>IF('Per creator'!$A367="",0,1)</f>
        <v>0</v>
      </c>
      <c r="E367">
        <f>IF(OR('Per creator'!$T367="",'Per creator'!$T367="✓"),0,1)</f>
        <v>0</v>
      </c>
    </row>
    <row r="368" spans="1:5">
      <c r="A368" t="str">
        <f>IF('Per creator'!$A368="","",IF(COUNTIF('Per creator'!$A$8:$A368,'Per creator'!$A368)=1,MAX($A$7:$A367)+1,""))</f>
        <v/>
      </c>
      <c r="B368" t="str">
        <f>IF(OR('Per creator'!$A368="",'Per creator'!$D368=""),"",IF(COUNTIFS('Per creator'!$D$8:$D368,'Per creator'!$D368,$D$8:$D368,1)=1,MAX($B$7:$B367)+1,""))</f>
        <v/>
      </c>
      <c r="C368" t="str">
        <f>IF('Per creator'!$A368="","",ROW())</f>
        <v/>
      </c>
      <c r="D368">
        <f>IF('Per creator'!$A368="",0,1)</f>
        <v>0</v>
      </c>
      <c r="E368">
        <f>IF(OR('Per creator'!$T368="",'Per creator'!$T368="✓"),0,1)</f>
        <v>0</v>
      </c>
    </row>
    <row r="369" spans="1:5">
      <c r="A369" t="str">
        <f>IF('Per creator'!$A369="","",IF(COUNTIF('Per creator'!$A$8:$A369,'Per creator'!$A369)=1,MAX($A$7:$A368)+1,""))</f>
        <v/>
      </c>
      <c r="B369" t="str">
        <f>IF(OR('Per creator'!$A369="",'Per creator'!$D369=""),"",IF(COUNTIFS('Per creator'!$D$8:$D369,'Per creator'!$D369,$D$8:$D369,1)=1,MAX($B$7:$B368)+1,""))</f>
        <v/>
      </c>
      <c r="C369" t="str">
        <f>IF('Per creator'!$A369="","",ROW())</f>
        <v/>
      </c>
      <c r="D369">
        <f>IF('Per creator'!$A369="",0,1)</f>
        <v>0</v>
      </c>
      <c r="E369">
        <f>IF(OR('Per creator'!$T369="",'Per creator'!$T369="✓"),0,1)</f>
        <v>0</v>
      </c>
    </row>
    <row r="370" spans="1:5">
      <c r="A370" t="str">
        <f>IF('Per creator'!$A370="","",IF(COUNTIF('Per creator'!$A$8:$A370,'Per creator'!$A370)=1,MAX($A$7:$A369)+1,""))</f>
        <v/>
      </c>
      <c r="B370" t="str">
        <f>IF(OR('Per creator'!$A370="",'Per creator'!$D370=""),"",IF(COUNTIFS('Per creator'!$D$8:$D370,'Per creator'!$D370,$D$8:$D370,1)=1,MAX($B$7:$B369)+1,""))</f>
        <v/>
      </c>
      <c r="C370" t="str">
        <f>IF('Per creator'!$A370="","",ROW())</f>
        <v/>
      </c>
      <c r="D370">
        <f>IF('Per creator'!$A370="",0,1)</f>
        <v>0</v>
      </c>
      <c r="E370">
        <f>IF(OR('Per creator'!$T370="",'Per creator'!$T370="✓"),0,1)</f>
        <v>0</v>
      </c>
    </row>
    <row r="371" spans="1:5">
      <c r="A371" t="str">
        <f>IF('Per creator'!$A371="","",IF(COUNTIF('Per creator'!$A$8:$A371,'Per creator'!$A371)=1,MAX($A$7:$A370)+1,""))</f>
        <v/>
      </c>
      <c r="B371" t="str">
        <f>IF(OR('Per creator'!$A371="",'Per creator'!$D371=""),"",IF(COUNTIFS('Per creator'!$D$8:$D371,'Per creator'!$D371,$D$8:$D371,1)=1,MAX($B$7:$B370)+1,""))</f>
        <v/>
      </c>
      <c r="C371" t="str">
        <f>IF('Per creator'!$A371="","",ROW())</f>
        <v/>
      </c>
      <c r="D371">
        <f>IF('Per creator'!$A371="",0,1)</f>
        <v>0</v>
      </c>
      <c r="E371">
        <f>IF(OR('Per creator'!$T371="",'Per creator'!$T371="✓"),0,1)</f>
        <v>0</v>
      </c>
    </row>
    <row r="372" spans="1:5">
      <c r="A372" t="str">
        <f>IF('Per creator'!$A372="","",IF(COUNTIF('Per creator'!$A$8:$A372,'Per creator'!$A372)=1,MAX($A$7:$A371)+1,""))</f>
        <v/>
      </c>
      <c r="B372" t="str">
        <f>IF(OR('Per creator'!$A372="",'Per creator'!$D372=""),"",IF(COUNTIFS('Per creator'!$D$8:$D372,'Per creator'!$D372,$D$8:$D372,1)=1,MAX($B$7:$B371)+1,""))</f>
        <v/>
      </c>
      <c r="C372" t="str">
        <f>IF('Per creator'!$A372="","",ROW())</f>
        <v/>
      </c>
      <c r="D372">
        <f>IF('Per creator'!$A372="",0,1)</f>
        <v>0</v>
      </c>
      <c r="E372">
        <f>IF(OR('Per creator'!$T372="",'Per creator'!$T372="✓"),0,1)</f>
        <v>0</v>
      </c>
    </row>
    <row r="373" spans="1:5">
      <c r="A373" t="str">
        <f>IF('Per creator'!$A373="","",IF(COUNTIF('Per creator'!$A$8:$A373,'Per creator'!$A373)=1,MAX($A$7:$A372)+1,""))</f>
        <v/>
      </c>
      <c r="B373" t="str">
        <f>IF(OR('Per creator'!$A373="",'Per creator'!$D373=""),"",IF(COUNTIFS('Per creator'!$D$8:$D373,'Per creator'!$D373,$D$8:$D373,1)=1,MAX($B$7:$B372)+1,""))</f>
        <v/>
      </c>
      <c r="C373" t="str">
        <f>IF('Per creator'!$A373="","",ROW())</f>
        <v/>
      </c>
      <c r="D373">
        <f>IF('Per creator'!$A373="",0,1)</f>
        <v>0</v>
      </c>
      <c r="E373">
        <f>IF(OR('Per creator'!$T373="",'Per creator'!$T373="✓"),0,1)</f>
        <v>0</v>
      </c>
    </row>
    <row r="374" spans="1:5">
      <c r="A374" t="str">
        <f>IF('Per creator'!$A374="","",IF(COUNTIF('Per creator'!$A$8:$A374,'Per creator'!$A374)=1,MAX($A$7:$A373)+1,""))</f>
        <v/>
      </c>
      <c r="B374" t="str">
        <f>IF(OR('Per creator'!$A374="",'Per creator'!$D374=""),"",IF(COUNTIFS('Per creator'!$D$8:$D374,'Per creator'!$D374,$D$8:$D374,1)=1,MAX($B$7:$B373)+1,""))</f>
        <v/>
      </c>
      <c r="C374" t="str">
        <f>IF('Per creator'!$A374="","",ROW())</f>
        <v/>
      </c>
      <c r="D374">
        <f>IF('Per creator'!$A374="",0,1)</f>
        <v>0</v>
      </c>
      <c r="E374">
        <f>IF(OR('Per creator'!$T374="",'Per creator'!$T374="✓"),0,1)</f>
        <v>0</v>
      </c>
    </row>
    <row r="375" spans="1:5">
      <c r="A375" t="str">
        <f>IF('Per creator'!$A375="","",IF(COUNTIF('Per creator'!$A$8:$A375,'Per creator'!$A375)=1,MAX($A$7:$A374)+1,""))</f>
        <v/>
      </c>
      <c r="B375" t="str">
        <f>IF(OR('Per creator'!$A375="",'Per creator'!$D375=""),"",IF(COUNTIFS('Per creator'!$D$8:$D375,'Per creator'!$D375,$D$8:$D375,1)=1,MAX($B$7:$B374)+1,""))</f>
        <v/>
      </c>
      <c r="C375" t="str">
        <f>IF('Per creator'!$A375="","",ROW())</f>
        <v/>
      </c>
      <c r="D375">
        <f>IF('Per creator'!$A375="",0,1)</f>
        <v>0</v>
      </c>
      <c r="E375">
        <f>IF(OR('Per creator'!$T375="",'Per creator'!$T375="✓"),0,1)</f>
        <v>0</v>
      </c>
    </row>
    <row r="376" spans="1:5">
      <c r="A376" t="str">
        <f>IF('Per creator'!$A376="","",IF(COUNTIF('Per creator'!$A$8:$A376,'Per creator'!$A376)=1,MAX($A$7:$A375)+1,""))</f>
        <v/>
      </c>
      <c r="B376" t="str">
        <f>IF(OR('Per creator'!$A376="",'Per creator'!$D376=""),"",IF(COUNTIFS('Per creator'!$D$8:$D376,'Per creator'!$D376,$D$8:$D376,1)=1,MAX($B$7:$B375)+1,""))</f>
        <v/>
      </c>
      <c r="C376" t="str">
        <f>IF('Per creator'!$A376="","",ROW())</f>
        <v/>
      </c>
      <c r="D376">
        <f>IF('Per creator'!$A376="",0,1)</f>
        <v>0</v>
      </c>
      <c r="E376">
        <f>IF(OR('Per creator'!$T376="",'Per creator'!$T376="✓"),0,1)</f>
        <v>0</v>
      </c>
    </row>
    <row r="377" spans="1:5">
      <c r="A377" t="str">
        <f>IF('Per creator'!$A377="","",IF(COUNTIF('Per creator'!$A$8:$A377,'Per creator'!$A377)=1,MAX($A$7:$A376)+1,""))</f>
        <v/>
      </c>
      <c r="B377" t="str">
        <f>IF(OR('Per creator'!$A377="",'Per creator'!$D377=""),"",IF(COUNTIFS('Per creator'!$D$8:$D377,'Per creator'!$D377,$D$8:$D377,1)=1,MAX($B$7:$B376)+1,""))</f>
        <v/>
      </c>
      <c r="C377" t="str">
        <f>IF('Per creator'!$A377="","",ROW())</f>
        <v/>
      </c>
      <c r="D377">
        <f>IF('Per creator'!$A377="",0,1)</f>
        <v>0</v>
      </c>
      <c r="E377">
        <f>IF(OR('Per creator'!$T377="",'Per creator'!$T377="✓"),0,1)</f>
        <v>0</v>
      </c>
    </row>
    <row r="378" spans="1:5">
      <c r="A378" t="str">
        <f>IF('Per creator'!$A378="","",IF(COUNTIF('Per creator'!$A$8:$A378,'Per creator'!$A378)=1,MAX($A$7:$A377)+1,""))</f>
        <v/>
      </c>
      <c r="B378" t="str">
        <f>IF(OR('Per creator'!$A378="",'Per creator'!$D378=""),"",IF(COUNTIFS('Per creator'!$D$8:$D378,'Per creator'!$D378,$D$8:$D378,1)=1,MAX($B$7:$B377)+1,""))</f>
        <v/>
      </c>
      <c r="C378" t="str">
        <f>IF('Per creator'!$A378="","",ROW())</f>
        <v/>
      </c>
      <c r="D378">
        <f>IF('Per creator'!$A378="",0,1)</f>
        <v>0</v>
      </c>
      <c r="E378">
        <f>IF(OR('Per creator'!$T378="",'Per creator'!$T378="✓"),0,1)</f>
        <v>0</v>
      </c>
    </row>
    <row r="379" spans="1:5">
      <c r="A379" t="str">
        <f>IF('Per creator'!$A379="","",IF(COUNTIF('Per creator'!$A$8:$A379,'Per creator'!$A379)=1,MAX($A$7:$A378)+1,""))</f>
        <v/>
      </c>
      <c r="B379" t="str">
        <f>IF(OR('Per creator'!$A379="",'Per creator'!$D379=""),"",IF(COUNTIFS('Per creator'!$D$8:$D379,'Per creator'!$D379,$D$8:$D379,1)=1,MAX($B$7:$B378)+1,""))</f>
        <v/>
      </c>
      <c r="C379" t="str">
        <f>IF('Per creator'!$A379="","",ROW())</f>
        <v/>
      </c>
      <c r="D379">
        <f>IF('Per creator'!$A379="",0,1)</f>
        <v>0</v>
      </c>
      <c r="E379">
        <f>IF(OR('Per creator'!$T379="",'Per creator'!$T379="✓"),0,1)</f>
        <v>0</v>
      </c>
    </row>
    <row r="380" spans="1:5">
      <c r="A380" t="str">
        <f>IF('Per creator'!$A380="","",IF(COUNTIF('Per creator'!$A$8:$A380,'Per creator'!$A380)=1,MAX($A$7:$A379)+1,""))</f>
        <v/>
      </c>
      <c r="B380" t="str">
        <f>IF(OR('Per creator'!$A380="",'Per creator'!$D380=""),"",IF(COUNTIFS('Per creator'!$D$8:$D380,'Per creator'!$D380,$D$8:$D380,1)=1,MAX($B$7:$B379)+1,""))</f>
        <v/>
      </c>
      <c r="C380" t="str">
        <f>IF('Per creator'!$A380="","",ROW())</f>
        <v/>
      </c>
      <c r="D380">
        <f>IF('Per creator'!$A380="",0,1)</f>
        <v>0</v>
      </c>
      <c r="E380">
        <f>IF(OR('Per creator'!$T380="",'Per creator'!$T380="✓"),0,1)</f>
        <v>0</v>
      </c>
    </row>
    <row r="381" spans="1:5">
      <c r="A381" t="str">
        <f>IF('Per creator'!$A381="","",IF(COUNTIF('Per creator'!$A$8:$A381,'Per creator'!$A381)=1,MAX($A$7:$A380)+1,""))</f>
        <v/>
      </c>
      <c r="B381" t="str">
        <f>IF(OR('Per creator'!$A381="",'Per creator'!$D381=""),"",IF(COUNTIFS('Per creator'!$D$8:$D381,'Per creator'!$D381,$D$8:$D381,1)=1,MAX($B$7:$B380)+1,""))</f>
        <v/>
      </c>
      <c r="C381" t="str">
        <f>IF('Per creator'!$A381="","",ROW())</f>
        <v/>
      </c>
      <c r="D381">
        <f>IF('Per creator'!$A381="",0,1)</f>
        <v>0</v>
      </c>
      <c r="E381">
        <f>IF(OR('Per creator'!$T381="",'Per creator'!$T381="✓"),0,1)</f>
        <v>0</v>
      </c>
    </row>
    <row r="382" spans="1:5">
      <c r="A382" t="str">
        <f>IF('Per creator'!$A382="","",IF(COUNTIF('Per creator'!$A$8:$A382,'Per creator'!$A382)=1,MAX($A$7:$A381)+1,""))</f>
        <v/>
      </c>
      <c r="B382" t="str">
        <f>IF(OR('Per creator'!$A382="",'Per creator'!$D382=""),"",IF(COUNTIFS('Per creator'!$D$8:$D382,'Per creator'!$D382,$D$8:$D382,1)=1,MAX($B$7:$B381)+1,""))</f>
        <v/>
      </c>
      <c r="C382" t="str">
        <f>IF('Per creator'!$A382="","",ROW())</f>
        <v/>
      </c>
      <c r="D382">
        <f>IF('Per creator'!$A382="",0,1)</f>
        <v>0</v>
      </c>
      <c r="E382">
        <f>IF(OR('Per creator'!$T382="",'Per creator'!$T382="✓"),0,1)</f>
        <v>0</v>
      </c>
    </row>
    <row r="383" spans="1:5">
      <c r="A383" t="str">
        <f>IF('Per creator'!$A383="","",IF(COUNTIF('Per creator'!$A$8:$A383,'Per creator'!$A383)=1,MAX($A$7:$A382)+1,""))</f>
        <v/>
      </c>
      <c r="B383" t="str">
        <f>IF(OR('Per creator'!$A383="",'Per creator'!$D383=""),"",IF(COUNTIFS('Per creator'!$D$8:$D383,'Per creator'!$D383,$D$8:$D383,1)=1,MAX($B$7:$B382)+1,""))</f>
        <v/>
      </c>
      <c r="C383" t="str">
        <f>IF('Per creator'!$A383="","",ROW())</f>
        <v/>
      </c>
      <c r="D383">
        <f>IF('Per creator'!$A383="",0,1)</f>
        <v>0</v>
      </c>
      <c r="E383">
        <f>IF(OR('Per creator'!$T383="",'Per creator'!$T383="✓"),0,1)</f>
        <v>0</v>
      </c>
    </row>
    <row r="384" spans="1:5">
      <c r="A384" t="str">
        <f>IF('Per creator'!$A384="","",IF(COUNTIF('Per creator'!$A$8:$A384,'Per creator'!$A384)=1,MAX($A$7:$A383)+1,""))</f>
        <v/>
      </c>
      <c r="B384" t="str">
        <f>IF(OR('Per creator'!$A384="",'Per creator'!$D384=""),"",IF(COUNTIFS('Per creator'!$D$8:$D384,'Per creator'!$D384,$D$8:$D384,1)=1,MAX($B$7:$B383)+1,""))</f>
        <v/>
      </c>
      <c r="C384" t="str">
        <f>IF('Per creator'!$A384="","",ROW())</f>
        <v/>
      </c>
      <c r="D384">
        <f>IF('Per creator'!$A384="",0,1)</f>
        <v>0</v>
      </c>
      <c r="E384">
        <f>IF(OR('Per creator'!$T384="",'Per creator'!$T384="✓"),0,1)</f>
        <v>0</v>
      </c>
    </row>
    <row r="385" spans="1:5">
      <c r="A385" t="str">
        <f>IF('Per creator'!$A385="","",IF(COUNTIF('Per creator'!$A$8:$A385,'Per creator'!$A385)=1,MAX($A$7:$A384)+1,""))</f>
        <v/>
      </c>
      <c r="B385" t="str">
        <f>IF(OR('Per creator'!$A385="",'Per creator'!$D385=""),"",IF(COUNTIFS('Per creator'!$D$8:$D385,'Per creator'!$D385,$D$8:$D385,1)=1,MAX($B$7:$B384)+1,""))</f>
        <v/>
      </c>
      <c r="C385" t="str">
        <f>IF('Per creator'!$A385="","",ROW())</f>
        <v/>
      </c>
      <c r="D385">
        <f>IF('Per creator'!$A385="",0,1)</f>
        <v>0</v>
      </c>
      <c r="E385">
        <f>IF(OR('Per creator'!$T385="",'Per creator'!$T385="✓"),0,1)</f>
        <v>0</v>
      </c>
    </row>
    <row r="386" spans="1:5">
      <c r="A386" t="str">
        <f>IF('Per creator'!$A386="","",IF(COUNTIF('Per creator'!$A$8:$A386,'Per creator'!$A386)=1,MAX($A$7:$A385)+1,""))</f>
        <v/>
      </c>
      <c r="B386" t="str">
        <f>IF(OR('Per creator'!$A386="",'Per creator'!$D386=""),"",IF(COUNTIFS('Per creator'!$D$8:$D386,'Per creator'!$D386,$D$8:$D386,1)=1,MAX($B$7:$B385)+1,""))</f>
        <v/>
      </c>
      <c r="C386" t="str">
        <f>IF('Per creator'!$A386="","",ROW())</f>
        <v/>
      </c>
      <c r="D386">
        <f>IF('Per creator'!$A386="",0,1)</f>
        <v>0</v>
      </c>
      <c r="E386">
        <f>IF(OR('Per creator'!$T386="",'Per creator'!$T386="✓"),0,1)</f>
        <v>0</v>
      </c>
    </row>
    <row r="387" spans="1:5">
      <c r="A387" t="str">
        <f>IF('Per creator'!$A387="","",IF(COUNTIF('Per creator'!$A$8:$A387,'Per creator'!$A387)=1,MAX($A$7:$A386)+1,""))</f>
        <v/>
      </c>
      <c r="B387" t="str">
        <f>IF(OR('Per creator'!$A387="",'Per creator'!$D387=""),"",IF(COUNTIFS('Per creator'!$D$8:$D387,'Per creator'!$D387,$D$8:$D387,1)=1,MAX($B$7:$B386)+1,""))</f>
        <v/>
      </c>
      <c r="C387" t="str">
        <f>IF('Per creator'!$A387="","",ROW())</f>
        <v/>
      </c>
      <c r="D387">
        <f>IF('Per creator'!$A387="",0,1)</f>
        <v>0</v>
      </c>
      <c r="E387">
        <f>IF(OR('Per creator'!$T387="",'Per creator'!$T387="✓"),0,1)</f>
        <v>0</v>
      </c>
    </row>
    <row r="388" spans="1:5">
      <c r="A388" t="str">
        <f>IF('Per creator'!$A388="","",IF(COUNTIF('Per creator'!$A$8:$A388,'Per creator'!$A388)=1,MAX($A$7:$A387)+1,""))</f>
        <v/>
      </c>
      <c r="B388" t="str">
        <f>IF(OR('Per creator'!$A388="",'Per creator'!$D388=""),"",IF(COUNTIFS('Per creator'!$D$8:$D388,'Per creator'!$D388,$D$8:$D388,1)=1,MAX($B$7:$B387)+1,""))</f>
        <v/>
      </c>
      <c r="C388" t="str">
        <f>IF('Per creator'!$A388="","",ROW())</f>
        <v/>
      </c>
      <c r="D388">
        <f>IF('Per creator'!$A388="",0,1)</f>
        <v>0</v>
      </c>
      <c r="E388">
        <f>IF(OR('Per creator'!$T388="",'Per creator'!$T388="✓"),0,1)</f>
        <v>0</v>
      </c>
    </row>
    <row r="389" spans="1:5">
      <c r="A389" t="str">
        <f>IF('Per creator'!$A389="","",IF(COUNTIF('Per creator'!$A$8:$A389,'Per creator'!$A389)=1,MAX($A$7:$A388)+1,""))</f>
        <v/>
      </c>
      <c r="B389" t="str">
        <f>IF(OR('Per creator'!$A389="",'Per creator'!$D389=""),"",IF(COUNTIFS('Per creator'!$D$8:$D389,'Per creator'!$D389,$D$8:$D389,1)=1,MAX($B$7:$B388)+1,""))</f>
        <v/>
      </c>
      <c r="C389" t="str">
        <f>IF('Per creator'!$A389="","",ROW())</f>
        <v/>
      </c>
      <c r="D389">
        <f>IF('Per creator'!$A389="",0,1)</f>
        <v>0</v>
      </c>
      <c r="E389">
        <f>IF(OR('Per creator'!$T389="",'Per creator'!$T389="✓"),0,1)</f>
        <v>0</v>
      </c>
    </row>
    <row r="390" spans="1:5">
      <c r="A390" t="str">
        <f>IF('Per creator'!$A390="","",IF(COUNTIF('Per creator'!$A$8:$A390,'Per creator'!$A390)=1,MAX($A$7:$A389)+1,""))</f>
        <v/>
      </c>
      <c r="B390" t="str">
        <f>IF(OR('Per creator'!$A390="",'Per creator'!$D390=""),"",IF(COUNTIFS('Per creator'!$D$8:$D390,'Per creator'!$D390,$D$8:$D390,1)=1,MAX($B$7:$B389)+1,""))</f>
        <v/>
      </c>
      <c r="C390" t="str">
        <f>IF('Per creator'!$A390="","",ROW())</f>
        <v/>
      </c>
      <c r="D390">
        <f>IF('Per creator'!$A390="",0,1)</f>
        <v>0</v>
      </c>
      <c r="E390">
        <f>IF(OR('Per creator'!$T390="",'Per creator'!$T390="✓"),0,1)</f>
        <v>0</v>
      </c>
    </row>
    <row r="391" spans="1:5">
      <c r="A391" t="str">
        <f>IF('Per creator'!$A391="","",IF(COUNTIF('Per creator'!$A$8:$A391,'Per creator'!$A391)=1,MAX($A$7:$A390)+1,""))</f>
        <v/>
      </c>
      <c r="B391" t="str">
        <f>IF(OR('Per creator'!$A391="",'Per creator'!$D391=""),"",IF(COUNTIFS('Per creator'!$D$8:$D391,'Per creator'!$D391,$D$8:$D391,1)=1,MAX($B$7:$B390)+1,""))</f>
        <v/>
      </c>
      <c r="C391" t="str">
        <f>IF('Per creator'!$A391="","",ROW())</f>
        <v/>
      </c>
      <c r="D391">
        <f>IF('Per creator'!$A391="",0,1)</f>
        <v>0</v>
      </c>
      <c r="E391">
        <f>IF(OR('Per creator'!$T391="",'Per creator'!$T391="✓"),0,1)</f>
        <v>0</v>
      </c>
    </row>
    <row r="392" spans="1:5">
      <c r="A392" t="str">
        <f>IF('Per creator'!$A392="","",IF(COUNTIF('Per creator'!$A$8:$A392,'Per creator'!$A392)=1,MAX($A$7:$A391)+1,""))</f>
        <v/>
      </c>
      <c r="B392" t="str">
        <f>IF(OR('Per creator'!$A392="",'Per creator'!$D392=""),"",IF(COUNTIFS('Per creator'!$D$8:$D392,'Per creator'!$D392,$D$8:$D392,1)=1,MAX($B$7:$B391)+1,""))</f>
        <v/>
      </c>
      <c r="C392" t="str">
        <f>IF('Per creator'!$A392="","",ROW())</f>
        <v/>
      </c>
      <c r="D392">
        <f>IF('Per creator'!$A392="",0,1)</f>
        <v>0</v>
      </c>
      <c r="E392">
        <f>IF(OR('Per creator'!$T392="",'Per creator'!$T392="✓"),0,1)</f>
        <v>0</v>
      </c>
    </row>
    <row r="393" spans="1:5">
      <c r="A393" t="str">
        <f>IF('Per creator'!$A393="","",IF(COUNTIF('Per creator'!$A$8:$A393,'Per creator'!$A393)=1,MAX($A$7:$A392)+1,""))</f>
        <v/>
      </c>
      <c r="B393" t="str">
        <f>IF(OR('Per creator'!$A393="",'Per creator'!$D393=""),"",IF(COUNTIFS('Per creator'!$D$8:$D393,'Per creator'!$D393,$D$8:$D393,1)=1,MAX($B$7:$B392)+1,""))</f>
        <v/>
      </c>
      <c r="C393" t="str">
        <f>IF('Per creator'!$A393="","",ROW())</f>
        <v/>
      </c>
      <c r="D393">
        <f>IF('Per creator'!$A393="",0,1)</f>
        <v>0</v>
      </c>
      <c r="E393">
        <f>IF(OR('Per creator'!$T393="",'Per creator'!$T393="✓"),0,1)</f>
        <v>0</v>
      </c>
    </row>
    <row r="394" spans="1:5">
      <c r="A394" t="str">
        <f>IF('Per creator'!$A394="","",IF(COUNTIF('Per creator'!$A$8:$A394,'Per creator'!$A394)=1,MAX($A$7:$A393)+1,""))</f>
        <v/>
      </c>
      <c r="B394" t="str">
        <f>IF(OR('Per creator'!$A394="",'Per creator'!$D394=""),"",IF(COUNTIFS('Per creator'!$D$8:$D394,'Per creator'!$D394,$D$8:$D394,1)=1,MAX($B$7:$B393)+1,""))</f>
        <v/>
      </c>
      <c r="C394" t="str">
        <f>IF('Per creator'!$A394="","",ROW())</f>
        <v/>
      </c>
      <c r="D394">
        <f>IF('Per creator'!$A394="",0,1)</f>
        <v>0</v>
      </c>
      <c r="E394">
        <f>IF(OR('Per creator'!$T394="",'Per creator'!$T394="✓"),0,1)</f>
        <v>0</v>
      </c>
    </row>
    <row r="395" spans="1:5">
      <c r="A395" t="str">
        <f>IF('Per creator'!$A395="","",IF(COUNTIF('Per creator'!$A$8:$A395,'Per creator'!$A395)=1,MAX($A$7:$A394)+1,""))</f>
        <v/>
      </c>
      <c r="B395" t="str">
        <f>IF(OR('Per creator'!$A395="",'Per creator'!$D395=""),"",IF(COUNTIFS('Per creator'!$D$8:$D395,'Per creator'!$D395,$D$8:$D395,1)=1,MAX($B$7:$B394)+1,""))</f>
        <v/>
      </c>
      <c r="C395" t="str">
        <f>IF('Per creator'!$A395="","",ROW())</f>
        <v/>
      </c>
      <c r="D395">
        <f>IF('Per creator'!$A395="",0,1)</f>
        <v>0</v>
      </c>
      <c r="E395">
        <f>IF(OR('Per creator'!$T395="",'Per creator'!$T395="✓"),0,1)</f>
        <v>0</v>
      </c>
    </row>
    <row r="396" spans="1:5">
      <c r="A396" t="str">
        <f>IF('Per creator'!$A396="","",IF(COUNTIF('Per creator'!$A$8:$A396,'Per creator'!$A396)=1,MAX($A$7:$A395)+1,""))</f>
        <v/>
      </c>
      <c r="B396" t="str">
        <f>IF(OR('Per creator'!$A396="",'Per creator'!$D396=""),"",IF(COUNTIFS('Per creator'!$D$8:$D396,'Per creator'!$D396,$D$8:$D396,1)=1,MAX($B$7:$B395)+1,""))</f>
        <v/>
      </c>
      <c r="C396" t="str">
        <f>IF('Per creator'!$A396="","",ROW())</f>
        <v/>
      </c>
      <c r="D396">
        <f>IF('Per creator'!$A396="",0,1)</f>
        <v>0</v>
      </c>
      <c r="E396">
        <f>IF(OR('Per creator'!$T396="",'Per creator'!$T396="✓"),0,1)</f>
        <v>0</v>
      </c>
    </row>
    <row r="397" spans="1:5">
      <c r="A397" t="str">
        <f>IF('Per creator'!$A397="","",IF(COUNTIF('Per creator'!$A$8:$A397,'Per creator'!$A397)=1,MAX($A$7:$A396)+1,""))</f>
        <v/>
      </c>
      <c r="B397" t="str">
        <f>IF(OR('Per creator'!$A397="",'Per creator'!$D397=""),"",IF(COUNTIFS('Per creator'!$D$8:$D397,'Per creator'!$D397,$D$8:$D397,1)=1,MAX($B$7:$B396)+1,""))</f>
        <v/>
      </c>
      <c r="C397" t="str">
        <f>IF('Per creator'!$A397="","",ROW())</f>
        <v/>
      </c>
      <c r="D397">
        <f>IF('Per creator'!$A397="",0,1)</f>
        <v>0</v>
      </c>
      <c r="E397">
        <f>IF(OR('Per creator'!$T397="",'Per creator'!$T397="✓"),0,1)</f>
        <v>0</v>
      </c>
    </row>
    <row r="398" spans="1:5">
      <c r="A398" t="str">
        <f>IF('Per creator'!$A398="","",IF(COUNTIF('Per creator'!$A$8:$A398,'Per creator'!$A398)=1,MAX($A$7:$A397)+1,""))</f>
        <v/>
      </c>
      <c r="B398" t="str">
        <f>IF(OR('Per creator'!$A398="",'Per creator'!$D398=""),"",IF(COUNTIFS('Per creator'!$D$8:$D398,'Per creator'!$D398,$D$8:$D398,1)=1,MAX($B$7:$B397)+1,""))</f>
        <v/>
      </c>
      <c r="C398" t="str">
        <f>IF('Per creator'!$A398="","",ROW())</f>
        <v/>
      </c>
      <c r="D398">
        <f>IF('Per creator'!$A398="",0,1)</f>
        <v>0</v>
      </c>
      <c r="E398">
        <f>IF(OR('Per creator'!$T398="",'Per creator'!$T398="✓"),0,1)</f>
        <v>0</v>
      </c>
    </row>
    <row r="399" spans="1:5">
      <c r="A399" t="str">
        <f>IF('Per creator'!$A399="","",IF(COUNTIF('Per creator'!$A$8:$A399,'Per creator'!$A399)=1,MAX($A$7:$A398)+1,""))</f>
        <v/>
      </c>
      <c r="B399" t="str">
        <f>IF(OR('Per creator'!$A399="",'Per creator'!$D399=""),"",IF(COUNTIFS('Per creator'!$D$8:$D399,'Per creator'!$D399,$D$8:$D399,1)=1,MAX($B$7:$B398)+1,""))</f>
        <v/>
      </c>
      <c r="C399" t="str">
        <f>IF('Per creator'!$A399="","",ROW())</f>
        <v/>
      </c>
      <c r="D399">
        <f>IF('Per creator'!$A399="",0,1)</f>
        <v>0</v>
      </c>
      <c r="E399">
        <f>IF(OR('Per creator'!$T399="",'Per creator'!$T399="✓"),0,1)</f>
        <v>0</v>
      </c>
    </row>
    <row r="400" spans="1:5">
      <c r="A400" t="str">
        <f>IF('Per creator'!$A400="","",IF(COUNTIF('Per creator'!$A$8:$A400,'Per creator'!$A400)=1,MAX($A$7:$A399)+1,""))</f>
        <v/>
      </c>
      <c r="B400" t="str">
        <f>IF(OR('Per creator'!$A400="",'Per creator'!$D400=""),"",IF(COUNTIFS('Per creator'!$D$8:$D400,'Per creator'!$D400,$D$8:$D400,1)=1,MAX($B$7:$B399)+1,""))</f>
        <v/>
      </c>
      <c r="C400" t="str">
        <f>IF('Per creator'!$A400="","",ROW())</f>
        <v/>
      </c>
      <c r="D400">
        <f>IF('Per creator'!$A400="",0,1)</f>
        <v>0</v>
      </c>
      <c r="E400">
        <f>IF(OR('Per creator'!$T400="",'Per creator'!$T400="✓"),0,1)</f>
        <v>0</v>
      </c>
    </row>
    <row r="401" spans="1:5">
      <c r="A401" t="str">
        <f>IF('Per creator'!$A401="","",IF(COUNTIF('Per creator'!$A$8:$A401,'Per creator'!$A401)=1,MAX($A$7:$A400)+1,""))</f>
        <v/>
      </c>
      <c r="B401" t="str">
        <f>IF(OR('Per creator'!$A401="",'Per creator'!$D401=""),"",IF(COUNTIFS('Per creator'!$D$8:$D401,'Per creator'!$D401,$D$8:$D401,1)=1,MAX($B$7:$B400)+1,""))</f>
        <v/>
      </c>
      <c r="C401" t="str">
        <f>IF('Per creator'!$A401="","",ROW())</f>
        <v/>
      </c>
      <c r="D401">
        <f>IF('Per creator'!$A401="",0,1)</f>
        <v>0</v>
      </c>
      <c r="E401">
        <f>IF(OR('Per creator'!$T401="",'Per creator'!$T401="✓"),0,1)</f>
        <v>0</v>
      </c>
    </row>
    <row r="402" spans="1:5">
      <c r="A402" t="str">
        <f>IF('Per creator'!$A402="","",IF(COUNTIF('Per creator'!$A$8:$A402,'Per creator'!$A402)=1,MAX($A$7:$A401)+1,""))</f>
        <v/>
      </c>
      <c r="B402" t="str">
        <f>IF(OR('Per creator'!$A402="",'Per creator'!$D402=""),"",IF(COUNTIFS('Per creator'!$D$8:$D402,'Per creator'!$D402,$D$8:$D402,1)=1,MAX($B$7:$B401)+1,""))</f>
        <v/>
      </c>
      <c r="C402" t="str">
        <f>IF('Per creator'!$A402="","",ROW())</f>
        <v/>
      </c>
      <c r="D402">
        <f>IF('Per creator'!$A402="",0,1)</f>
        <v>0</v>
      </c>
      <c r="E402">
        <f>IF(OR('Per creator'!$T402="",'Per creator'!$T402="✓"),0,1)</f>
        <v>0</v>
      </c>
    </row>
    <row r="403" spans="1:5">
      <c r="A403" t="str">
        <f>IF('Per creator'!$A403="","",IF(COUNTIF('Per creator'!$A$8:$A403,'Per creator'!$A403)=1,MAX($A$7:$A402)+1,""))</f>
        <v/>
      </c>
      <c r="B403" t="str">
        <f>IF(OR('Per creator'!$A403="",'Per creator'!$D403=""),"",IF(COUNTIFS('Per creator'!$D$8:$D403,'Per creator'!$D403,$D$8:$D403,1)=1,MAX($B$7:$B402)+1,""))</f>
        <v/>
      </c>
      <c r="C403" t="str">
        <f>IF('Per creator'!$A403="","",ROW())</f>
        <v/>
      </c>
      <c r="D403">
        <f>IF('Per creator'!$A403="",0,1)</f>
        <v>0</v>
      </c>
      <c r="E403">
        <f>IF(OR('Per creator'!$T403="",'Per creator'!$T403="✓"),0,1)</f>
        <v>0</v>
      </c>
    </row>
    <row r="404" spans="1:5">
      <c r="A404" t="str">
        <f>IF('Per creator'!$A404="","",IF(COUNTIF('Per creator'!$A$8:$A404,'Per creator'!$A404)=1,MAX($A$7:$A403)+1,""))</f>
        <v/>
      </c>
      <c r="B404" t="str">
        <f>IF(OR('Per creator'!$A404="",'Per creator'!$D404=""),"",IF(COUNTIFS('Per creator'!$D$8:$D404,'Per creator'!$D404,$D$8:$D404,1)=1,MAX($B$7:$B403)+1,""))</f>
        <v/>
      </c>
      <c r="C404" t="str">
        <f>IF('Per creator'!$A404="","",ROW())</f>
        <v/>
      </c>
      <c r="D404">
        <f>IF('Per creator'!$A404="",0,1)</f>
        <v>0</v>
      </c>
      <c r="E404">
        <f>IF(OR('Per creator'!$T404="",'Per creator'!$T404="✓"),0,1)</f>
        <v>0</v>
      </c>
    </row>
    <row r="405" spans="1:5">
      <c r="A405" t="str">
        <f>IF('Per creator'!$A405="","",IF(COUNTIF('Per creator'!$A$8:$A405,'Per creator'!$A405)=1,MAX($A$7:$A404)+1,""))</f>
        <v/>
      </c>
      <c r="B405" t="str">
        <f>IF(OR('Per creator'!$A405="",'Per creator'!$D405=""),"",IF(COUNTIFS('Per creator'!$D$8:$D405,'Per creator'!$D405,$D$8:$D405,1)=1,MAX($B$7:$B404)+1,""))</f>
        <v/>
      </c>
      <c r="C405" t="str">
        <f>IF('Per creator'!$A405="","",ROW())</f>
        <v/>
      </c>
      <c r="D405">
        <f>IF('Per creator'!$A405="",0,1)</f>
        <v>0</v>
      </c>
      <c r="E405">
        <f>IF(OR('Per creator'!$T405="",'Per creator'!$T405="✓"),0,1)</f>
        <v>0</v>
      </c>
    </row>
    <row r="406" spans="1:5">
      <c r="A406" t="str">
        <f>IF('Per creator'!$A406="","",IF(COUNTIF('Per creator'!$A$8:$A406,'Per creator'!$A406)=1,MAX($A$7:$A405)+1,""))</f>
        <v/>
      </c>
      <c r="B406" t="str">
        <f>IF(OR('Per creator'!$A406="",'Per creator'!$D406=""),"",IF(COUNTIFS('Per creator'!$D$8:$D406,'Per creator'!$D406,$D$8:$D406,1)=1,MAX($B$7:$B405)+1,""))</f>
        <v/>
      </c>
      <c r="C406" t="str">
        <f>IF('Per creator'!$A406="","",ROW())</f>
        <v/>
      </c>
      <c r="D406">
        <f>IF('Per creator'!$A406="",0,1)</f>
        <v>0</v>
      </c>
      <c r="E406">
        <f>IF(OR('Per creator'!$T406="",'Per creator'!$T406="✓"),0,1)</f>
        <v>0</v>
      </c>
    </row>
    <row r="407" spans="1:5">
      <c r="A407" t="str">
        <f>IF('Per creator'!$A407="","",IF(COUNTIF('Per creator'!$A$8:$A407,'Per creator'!$A407)=1,MAX($A$7:$A406)+1,""))</f>
        <v/>
      </c>
      <c r="B407" t="str">
        <f>IF(OR('Per creator'!$A407="",'Per creator'!$D407=""),"",IF(COUNTIFS('Per creator'!$D$8:$D407,'Per creator'!$D407,$D$8:$D407,1)=1,MAX($B$7:$B406)+1,""))</f>
        <v/>
      </c>
      <c r="C407" t="str">
        <f>IF('Per creator'!$A407="","",ROW())</f>
        <v/>
      </c>
      <c r="D407">
        <f>IF('Per creator'!$A407="",0,1)</f>
        <v>0</v>
      </c>
      <c r="E407">
        <f>IF(OR('Per creator'!$T407="",'Per creator'!$T407="✓"),0,1)</f>
        <v>0</v>
      </c>
    </row>
    <row r="408" spans="1:5">
      <c r="A408" t="str">
        <f>IF('Per creator'!$A408="","",IF(COUNTIF('Per creator'!$A$8:$A408,'Per creator'!$A408)=1,MAX($A$7:$A407)+1,""))</f>
        <v/>
      </c>
      <c r="B408" t="str">
        <f>IF(OR('Per creator'!$A408="",'Per creator'!$D408=""),"",IF(COUNTIFS('Per creator'!$D$8:$D408,'Per creator'!$D408,$D$8:$D408,1)=1,MAX($B$7:$B407)+1,""))</f>
        <v/>
      </c>
      <c r="C408" t="str">
        <f>IF('Per creator'!$A408="","",ROW())</f>
        <v/>
      </c>
      <c r="D408">
        <f>IF('Per creator'!$A408="",0,1)</f>
        <v>0</v>
      </c>
      <c r="E408">
        <f>IF(OR('Per creator'!$T408="",'Per creator'!$T408="✓"),0,1)</f>
        <v>0</v>
      </c>
    </row>
    <row r="409" spans="1:5">
      <c r="A409" t="str">
        <f>IF('Per creator'!$A409="","",IF(COUNTIF('Per creator'!$A$8:$A409,'Per creator'!$A409)=1,MAX($A$7:$A408)+1,""))</f>
        <v/>
      </c>
      <c r="B409" t="str">
        <f>IF(OR('Per creator'!$A409="",'Per creator'!$D409=""),"",IF(COUNTIFS('Per creator'!$D$8:$D409,'Per creator'!$D409,$D$8:$D409,1)=1,MAX($B$7:$B408)+1,""))</f>
        <v/>
      </c>
      <c r="C409" t="str">
        <f>IF('Per creator'!$A409="","",ROW())</f>
        <v/>
      </c>
      <c r="D409">
        <f>IF('Per creator'!$A409="",0,1)</f>
        <v>0</v>
      </c>
      <c r="E409">
        <f>IF(OR('Per creator'!$T409="",'Per creator'!$T409="✓"),0,1)</f>
        <v>0</v>
      </c>
    </row>
    <row r="410" spans="1:5">
      <c r="A410" t="str">
        <f>IF('Per creator'!$A410="","",IF(COUNTIF('Per creator'!$A$8:$A410,'Per creator'!$A410)=1,MAX($A$7:$A409)+1,""))</f>
        <v/>
      </c>
      <c r="B410" t="str">
        <f>IF(OR('Per creator'!$A410="",'Per creator'!$D410=""),"",IF(COUNTIFS('Per creator'!$D$8:$D410,'Per creator'!$D410,$D$8:$D410,1)=1,MAX($B$7:$B409)+1,""))</f>
        <v/>
      </c>
      <c r="C410" t="str">
        <f>IF('Per creator'!$A410="","",ROW())</f>
        <v/>
      </c>
      <c r="D410">
        <f>IF('Per creator'!$A410="",0,1)</f>
        <v>0</v>
      </c>
      <c r="E410">
        <f>IF(OR('Per creator'!$T410="",'Per creator'!$T410="✓"),0,1)</f>
        <v>0</v>
      </c>
    </row>
    <row r="411" spans="1:5">
      <c r="A411" t="str">
        <f>IF('Per creator'!$A411="","",IF(COUNTIF('Per creator'!$A$8:$A411,'Per creator'!$A411)=1,MAX($A$7:$A410)+1,""))</f>
        <v/>
      </c>
      <c r="B411" t="str">
        <f>IF(OR('Per creator'!$A411="",'Per creator'!$D411=""),"",IF(COUNTIFS('Per creator'!$D$8:$D411,'Per creator'!$D411,$D$8:$D411,1)=1,MAX($B$7:$B410)+1,""))</f>
        <v/>
      </c>
      <c r="C411" t="str">
        <f>IF('Per creator'!$A411="","",ROW())</f>
        <v/>
      </c>
      <c r="D411">
        <f>IF('Per creator'!$A411="",0,1)</f>
        <v>0</v>
      </c>
      <c r="E411">
        <f>IF(OR('Per creator'!$T411="",'Per creator'!$T411="✓"),0,1)</f>
        <v>0</v>
      </c>
    </row>
    <row r="412" spans="1:5">
      <c r="A412" t="str">
        <f>IF('Per creator'!$A412="","",IF(COUNTIF('Per creator'!$A$8:$A412,'Per creator'!$A412)=1,MAX($A$7:$A411)+1,""))</f>
        <v/>
      </c>
      <c r="B412" t="str">
        <f>IF(OR('Per creator'!$A412="",'Per creator'!$D412=""),"",IF(COUNTIFS('Per creator'!$D$8:$D412,'Per creator'!$D412,$D$8:$D412,1)=1,MAX($B$7:$B411)+1,""))</f>
        <v/>
      </c>
      <c r="C412" t="str">
        <f>IF('Per creator'!$A412="","",ROW())</f>
        <v/>
      </c>
      <c r="D412">
        <f>IF('Per creator'!$A412="",0,1)</f>
        <v>0</v>
      </c>
      <c r="E412">
        <f>IF(OR('Per creator'!$T412="",'Per creator'!$T412="✓"),0,1)</f>
        <v>0</v>
      </c>
    </row>
    <row r="413" spans="1:5">
      <c r="A413" t="str">
        <f>IF('Per creator'!$A413="","",IF(COUNTIF('Per creator'!$A$8:$A413,'Per creator'!$A413)=1,MAX($A$7:$A412)+1,""))</f>
        <v/>
      </c>
      <c r="B413" t="str">
        <f>IF(OR('Per creator'!$A413="",'Per creator'!$D413=""),"",IF(COUNTIFS('Per creator'!$D$8:$D413,'Per creator'!$D413,$D$8:$D413,1)=1,MAX($B$7:$B412)+1,""))</f>
        <v/>
      </c>
      <c r="C413" t="str">
        <f>IF('Per creator'!$A413="","",ROW())</f>
        <v/>
      </c>
      <c r="D413">
        <f>IF('Per creator'!$A413="",0,1)</f>
        <v>0</v>
      </c>
      <c r="E413">
        <f>IF(OR('Per creator'!$T413="",'Per creator'!$T413="✓"),0,1)</f>
        <v>0</v>
      </c>
    </row>
    <row r="414" spans="1:5">
      <c r="A414" t="str">
        <f>IF('Per creator'!$A414="","",IF(COUNTIF('Per creator'!$A$8:$A414,'Per creator'!$A414)=1,MAX($A$7:$A413)+1,""))</f>
        <v/>
      </c>
      <c r="B414" t="str">
        <f>IF(OR('Per creator'!$A414="",'Per creator'!$D414=""),"",IF(COUNTIFS('Per creator'!$D$8:$D414,'Per creator'!$D414,$D$8:$D414,1)=1,MAX($B$7:$B413)+1,""))</f>
        <v/>
      </c>
      <c r="C414" t="str">
        <f>IF('Per creator'!$A414="","",ROW())</f>
        <v/>
      </c>
      <c r="D414">
        <f>IF('Per creator'!$A414="",0,1)</f>
        <v>0</v>
      </c>
      <c r="E414">
        <f>IF(OR('Per creator'!$T414="",'Per creator'!$T414="✓"),0,1)</f>
        <v>0</v>
      </c>
    </row>
    <row r="415" spans="1:5">
      <c r="A415" t="str">
        <f>IF('Per creator'!$A415="","",IF(COUNTIF('Per creator'!$A$8:$A415,'Per creator'!$A415)=1,MAX($A$7:$A414)+1,""))</f>
        <v/>
      </c>
      <c r="B415" t="str">
        <f>IF(OR('Per creator'!$A415="",'Per creator'!$D415=""),"",IF(COUNTIFS('Per creator'!$D$8:$D415,'Per creator'!$D415,$D$8:$D415,1)=1,MAX($B$7:$B414)+1,""))</f>
        <v/>
      </c>
      <c r="C415" t="str">
        <f>IF('Per creator'!$A415="","",ROW())</f>
        <v/>
      </c>
      <c r="D415">
        <f>IF('Per creator'!$A415="",0,1)</f>
        <v>0</v>
      </c>
      <c r="E415">
        <f>IF(OR('Per creator'!$T415="",'Per creator'!$T415="✓"),0,1)</f>
        <v>0</v>
      </c>
    </row>
    <row r="416" spans="1:5">
      <c r="A416" t="str">
        <f>IF('Per creator'!$A416="","",IF(COUNTIF('Per creator'!$A$8:$A416,'Per creator'!$A416)=1,MAX($A$7:$A415)+1,""))</f>
        <v/>
      </c>
      <c r="B416" t="str">
        <f>IF(OR('Per creator'!$A416="",'Per creator'!$D416=""),"",IF(COUNTIFS('Per creator'!$D$8:$D416,'Per creator'!$D416,$D$8:$D416,1)=1,MAX($B$7:$B415)+1,""))</f>
        <v/>
      </c>
      <c r="C416" t="str">
        <f>IF('Per creator'!$A416="","",ROW())</f>
        <v/>
      </c>
      <c r="D416">
        <f>IF('Per creator'!$A416="",0,1)</f>
        <v>0</v>
      </c>
      <c r="E416">
        <f>IF(OR('Per creator'!$T416="",'Per creator'!$T416="✓"),0,1)</f>
        <v>0</v>
      </c>
    </row>
    <row r="417" spans="1:5">
      <c r="A417" t="str">
        <f>IF('Per creator'!$A417="","",IF(COUNTIF('Per creator'!$A$8:$A417,'Per creator'!$A417)=1,MAX($A$7:$A416)+1,""))</f>
        <v/>
      </c>
      <c r="B417" t="str">
        <f>IF(OR('Per creator'!$A417="",'Per creator'!$D417=""),"",IF(COUNTIFS('Per creator'!$D$8:$D417,'Per creator'!$D417,$D$8:$D417,1)=1,MAX($B$7:$B416)+1,""))</f>
        <v/>
      </c>
      <c r="C417" t="str">
        <f>IF('Per creator'!$A417="","",ROW())</f>
        <v/>
      </c>
      <c r="D417">
        <f>IF('Per creator'!$A417="",0,1)</f>
        <v>0</v>
      </c>
      <c r="E417">
        <f>IF(OR('Per creator'!$T417="",'Per creator'!$T417="✓"),0,1)</f>
        <v>0</v>
      </c>
    </row>
    <row r="418" spans="1:5">
      <c r="A418" t="str">
        <f>IF('Per creator'!$A418="","",IF(COUNTIF('Per creator'!$A$8:$A418,'Per creator'!$A418)=1,MAX($A$7:$A417)+1,""))</f>
        <v/>
      </c>
      <c r="B418" t="str">
        <f>IF(OR('Per creator'!$A418="",'Per creator'!$D418=""),"",IF(COUNTIFS('Per creator'!$D$8:$D418,'Per creator'!$D418,$D$8:$D418,1)=1,MAX($B$7:$B417)+1,""))</f>
        <v/>
      </c>
      <c r="C418" t="str">
        <f>IF('Per creator'!$A418="","",ROW())</f>
        <v/>
      </c>
      <c r="D418">
        <f>IF('Per creator'!$A418="",0,1)</f>
        <v>0</v>
      </c>
      <c r="E418">
        <f>IF(OR('Per creator'!$T418="",'Per creator'!$T418="✓"),0,1)</f>
        <v>0</v>
      </c>
    </row>
    <row r="419" spans="1:5">
      <c r="A419" t="str">
        <f>IF('Per creator'!$A419="","",IF(COUNTIF('Per creator'!$A$8:$A419,'Per creator'!$A419)=1,MAX($A$7:$A418)+1,""))</f>
        <v/>
      </c>
      <c r="B419" t="str">
        <f>IF(OR('Per creator'!$A419="",'Per creator'!$D419=""),"",IF(COUNTIFS('Per creator'!$D$8:$D419,'Per creator'!$D419,$D$8:$D419,1)=1,MAX($B$7:$B418)+1,""))</f>
        <v/>
      </c>
      <c r="C419" t="str">
        <f>IF('Per creator'!$A419="","",ROW())</f>
        <v/>
      </c>
      <c r="D419">
        <f>IF('Per creator'!$A419="",0,1)</f>
        <v>0</v>
      </c>
      <c r="E419">
        <f>IF(OR('Per creator'!$T419="",'Per creator'!$T419="✓"),0,1)</f>
        <v>0</v>
      </c>
    </row>
    <row r="420" spans="1:5">
      <c r="A420" t="str">
        <f>IF('Per creator'!$A420="","",IF(COUNTIF('Per creator'!$A$8:$A420,'Per creator'!$A420)=1,MAX($A$7:$A419)+1,""))</f>
        <v/>
      </c>
      <c r="B420" t="str">
        <f>IF(OR('Per creator'!$A420="",'Per creator'!$D420=""),"",IF(COUNTIFS('Per creator'!$D$8:$D420,'Per creator'!$D420,$D$8:$D420,1)=1,MAX($B$7:$B419)+1,""))</f>
        <v/>
      </c>
      <c r="C420" t="str">
        <f>IF('Per creator'!$A420="","",ROW())</f>
        <v/>
      </c>
      <c r="D420">
        <f>IF('Per creator'!$A420="",0,1)</f>
        <v>0</v>
      </c>
      <c r="E420">
        <f>IF(OR('Per creator'!$T420="",'Per creator'!$T420="✓"),0,1)</f>
        <v>0</v>
      </c>
    </row>
    <row r="421" spans="1:5">
      <c r="A421" t="str">
        <f>IF('Per creator'!$A421="","",IF(COUNTIF('Per creator'!$A$8:$A421,'Per creator'!$A421)=1,MAX($A$7:$A420)+1,""))</f>
        <v/>
      </c>
      <c r="B421" t="str">
        <f>IF(OR('Per creator'!$A421="",'Per creator'!$D421=""),"",IF(COUNTIFS('Per creator'!$D$8:$D421,'Per creator'!$D421,$D$8:$D421,1)=1,MAX($B$7:$B420)+1,""))</f>
        <v/>
      </c>
      <c r="C421" t="str">
        <f>IF('Per creator'!$A421="","",ROW())</f>
        <v/>
      </c>
      <c r="D421">
        <f>IF('Per creator'!$A421="",0,1)</f>
        <v>0</v>
      </c>
      <c r="E421">
        <f>IF(OR('Per creator'!$T421="",'Per creator'!$T421="✓"),0,1)</f>
        <v>0</v>
      </c>
    </row>
    <row r="422" spans="1:5">
      <c r="A422" t="str">
        <f>IF('Per creator'!$A422="","",IF(COUNTIF('Per creator'!$A$8:$A422,'Per creator'!$A422)=1,MAX($A$7:$A421)+1,""))</f>
        <v/>
      </c>
      <c r="B422" t="str">
        <f>IF(OR('Per creator'!$A422="",'Per creator'!$D422=""),"",IF(COUNTIFS('Per creator'!$D$8:$D422,'Per creator'!$D422,$D$8:$D422,1)=1,MAX($B$7:$B421)+1,""))</f>
        <v/>
      </c>
      <c r="C422" t="str">
        <f>IF('Per creator'!$A422="","",ROW())</f>
        <v/>
      </c>
      <c r="D422">
        <f>IF('Per creator'!$A422="",0,1)</f>
        <v>0</v>
      </c>
      <c r="E422">
        <f>IF(OR('Per creator'!$T422="",'Per creator'!$T422="✓"),0,1)</f>
        <v>0</v>
      </c>
    </row>
    <row r="423" spans="1:5">
      <c r="A423" t="str">
        <f>IF('Per creator'!$A423="","",IF(COUNTIF('Per creator'!$A$8:$A423,'Per creator'!$A423)=1,MAX($A$7:$A422)+1,""))</f>
        <v/>
      </c>
      <c r="B423" t="str">
        <f>IF(OR('Per creator'!$A423="",'Per creator'!$D423=""),"",IF(COUNTIFS('Per creator'!$D$8:$D423,'Per creator'!$D423,$D$8:$D423,1)=1,MAX($B$7:$B422)+1,""))</f>
        <v/>
      </c>
      <c r="C423" t="str">
        <f>IF('Per creator'!$A423="","",ROW())</f>
        <v/>
      </c>
      <c r="D423">
        <f>IF('Per creator'!$A423="",0,1)</f>
        <v>0</v>
      </c>
      <c r="E423">
        <f>IF(OR('Per creator'!$T423="",'Per creator'!$T423="✓"),0,1)</f>
        <v>0</v>
      </c>
    </row>
    <row r="424" spans="1:5">
      <c r="A424" t="str">
        <f>IF('Per creator'!$A424="","",IF(COUNTIF('Per creator'!$A$8:$A424,'Per creator'!$A424)=1,MAX($A$7:$A423)+1,""))</f>
        <v/>
      </c>
      <c r="B424" t="str">
        <f>IF(OR('Per creator'!$A424="",'Per creator'!$D424=""),"",IF(COUNTIFS('Per creator'!$D$8:$D424,'Per creator'!$D424,$D$8:$D424,1)=1,MAX($B$7:$B423)+1,""))</f>
        <v/>
      </c>
      <c r="C424" t="str">
        <f>IF('Per creator'!$A424="","",ROW())</f>
        <v/>
      </c>
      <c r="D424">
        <f>IF('Per creator'!$A424="",0,1)</f>
        <v>0</v>
      </c>
      <c r="E424">
        <f>IF(OR('Per creator'!$T424="",'Per creator'!$T424="✓"),0,1)</f>
        <v>0</v>
      </c>
    </row>
    <row r="425" spans="1:5">
      <c r="A425" t="str">
        <f>IF('Per creator'!$A425="","",IF(COUNTIF('Per creator'!$A$8:$A425,'Per creator'!$A425)=1,MAX($A$7:$A424)+1,""))</f>
        <v/>
      </c>
      <c r="B425" t="str">
        <f>IF(OR('Per creator'!$A425="",'Per creator'!$D425=""),"",IF(COUNTIFS('Per creator'!$D$8:$D425,'Per creator'!$D425,$D$8:$D425,1)=1,MAX($B$7:$B424)+1,""))</f>
        <v/>
      </c>
      <c r="C425" t="str">
        <f>IF('Per creator'!$A425="","",ROW())</f>
        <v/>
      </c>
      <c r="D425">
        <f>IF('Per creator'!$A425="",0,1)</f>
        <v>0</v>
      </c>
      <c r="E425">
        <f>IF(OR('Per creator'!$T425="",'Per creator'!$T425="✓"),0,1)</f>
        <v>0</v>
      </c>
    </row>
    <row r="426" spans="1:5">
      <c r="A426" t="str">
        <f>IF('Per creator'!$A426="","",IF(COUNTIF('Per creator'!$A$8:$A426,'Per creator'!$A426)=1,MAX($A$7:$A425)+1,""))</f>
        <v/>
      </c>
      <c r="B426" t="str">
        <f>IF(OR('Per creator'!$A426="",'Per creator'!$D426=""),"",IF(COUNTIFS('Per creator'!$D$8:$D426,'Per creator'!$D426,$D$8:$D426,1)=1,MAX($B$7:$B425)+1,""))</f>
        <v/>
      </c>
      <c r="C426" t="str">
        <f>IF('Per creator'!$A426="","",ROW())</f>
        <v/>
      </c>
      <c r="D426">
        <f>IF('Per creator'!$A426="",0,1)</f>
        <v>0</v>
      </c>
      <c r="E426">
        <f>IF(OR('Per creator'!$T426="",'Per creator'!$T426="✓"),0,1)</f>
        <v>0</v>
      </c>
    </row>
    <row r="427" spans="1:5">
      <c r="A427" t="str">
        <f>IF('Per creator'!$A427="","",IF(COUNTIF('Per creator'!$A$8:$A427,'Per creator'!$A427)=1,MAX($A$7:$A426)+1,""))</f>
        <v/>
      </c>
      <c r="B427" t="str">
        <f>IF(OR('Per creator'!$A427="",'Per creator'!$D427=""),"",IF(COUNTIFS('Per creator'!$D$8:$D427,'Per creator'!$D427,$D$8:$D427,1)=1,MAX($B$7:$B426)+1,""))</f>
        <v/>
      </c>
      <c r="C427" t="str">
        <f>IF('Per creator'!$A427="","",ROW())</f>
        <v/>
      </c>
      <c r="D427">
        <f>IF('Per creator'!$A427="",0,1)</f>
        <v>0</v>
      </c>
      <c r="E427">
        <f>IF(OR('Per creator'!$T427="",'Per creator'!$T427="✓"),0,1)</f>
        <v>0</v>
      </c>
    </row>
    <row r="428" spans="1:5">
      <c r="A428" t="str">
        <f>IF('Per creator'!$A428="","",IF(COUNTIF('Per creator'!$A$8:$A428,'Per creator'!$A428)=1,MAX($A$7:$A427)+1,""))</f>
        <v/>
      </c>
      <c r="B428" t="str">
        <f>IF(OR('Per creator'!$A428="",'Per creator'!$D428=""),"",IF(COUNTIFS('Per creator'!$D$8:$D428,'Per creator'!$D428,$D$8:$D428,1)=1,MAX($B$7:$B427)+1,""))</f>
        <v/>
      </c>
      <c r="C428" t="str">
        <f>IF('Per creator'!$A428="","",ROW())</f>
        <v/>
      </c>
      <c r="D428">
        <f>IF('Per creator'!$A428="",0,1)</f>
        <v>0</v>
      </c>
      <c r="E428">
        <f>IF(OR('Per creator'!$T428="",'Per creator'!$T428="✓"),0,1)</f>
        <v>0</v>
      </c>
    </row>
    <row r="429" spans="1:5">
      <c r="A429" t="str">
        <f>IF('Per creator'!$A429="","",IF(COUNTIF('Per creator'!$A$8:$A429,'Per creator'!$A429)=1,MAX($A$7:$A428)+1,""))</f>
        <v/>
      </c>
      <c r="B429" t="str">
        <f>IF(OR('Per creator'!$A429="",'Per creator'!$D429=""),"",IF(COUNTIFS('Per creator'!$D$8:$D429,'Per creator'!$D429,$D$8:$D429,1)=1,MAX($B$7:$B428)+1,""))</f>
        <v/>
      </c>
      <c r="C429" t="str">
        <f>IF('Per creator'!$A429="","",ROW())</f>
        <v/>
      </c>
      <c r="D429">
        <f>IF('Per creator'!$A429="",0,1)</f>
        <v>0</v>
      </c>
      <c r="E429">
        <f>IF(OR('Per creator'!$T429="",'Per creator'!$T429="✓"),0,1)</f>
        <v>0</v>
      </c>
    </row>
    <row r="430" spans="1:5">
      <c r="A430" t="str">
        <f>IF('Per creator'!$A430="","",IF(COUNTIF('Per creator'!$A$8:$A430,'Per creator'!$A430)=1,MAX($A$7:$A429)+1,""))</f>
        <v/>
      </c>
      <c r="B430" t="str">
        <f>IF(OR('Per creator'!$A430="",'Per creator'!$D430=""),"",IF(COUNTIFS('Per creator'!$D$8:$D430,'Per creator'!$D430,$D$8:$D430,1)=1,MAX($B$7:$B429)+1,""))</f>
        <v/>
      </c>
      <c r="C430" t="str">
        <f>IF('Per creator'!$A430="","",ROW())</f>
        <v/>
      </c>
      <c r="D430">
        <f>IF('Per creator'!$A430="",0,1)</f>
        <v>0</v>
      </c>
      <c r="E430">
        <f>IF(OR('Per creator'!$T430="",'Per creator'!$T430="✓"),0,1)</f>
        <v>0</v>
      </c>
    </row>
    <row r="431" spans="1:5">
      <c r="A431" t="str">
        <f>IF('Per creator'!$A431="","",IF(COUNTIF('Per creator'!$A$8:$A431,'Per creator'!$A431)=1,MAX($A$7:$A430)+1,""))</f>
        <v/>
      </c>
      <c r="B431" t="str">
        <f>IF(OR('Per creator'!$A431="",'Per creator'!$D431=""),"",IF(COUNTIFS('Per creator'!$D$8:$D431,'Per creator'!$D431,$D$8:$D431,1)=1,MAX($B$7:$B430)+1,""))</f>
        <v/>
      </c>
      <c r="C431" t="str">
        <f>IF('Per creator'!$A431="","",ROW())</f>
        <v/>
      </c>
      <c r="D431">
        <f>IF('Per creator'!$A431="",0,1)</f>
        <v>0</v>
      </c>
      <c r="E431">
        <f>IF(OR('Per creator'!$T431="",'Per creator'!$T431="✓"),0,1)</f>
        <v>0</v>
      </c>
    </row>
    <row r="432" spans="1:5">
      <c r="A432" t="str">
        <f>IF('Per creator'!$A432="","",IF(COUNTIF('Per creator'!$A$8:$A432,'Per creator'!$A432)=1,MAX($A$7:$A431)+1,""))</f>
        <v/>
      </c>
      <c r="B432" t="str">
        <f>IF(OR('Per creator'!$A432="",'Per creator'!$D432=""),"",IF(COUNTIFS('Per creator'!$D$8:$D432,'Per creator'!$D432,$D$8:$D432,1)=1,MAX($B$7:$B431)+1,""))</f>
        <v/>
      </c>
      <c r="C432" t="str">
        <f>IF('Per creator'!$A432="","",ROW())</f>
        <v/>
      </c>
      <c r="D432">
        <f>IF('Per creator'!$A432="",0,1)</f>
        <v>0</v>
      </c>
      <c r="E432">
        <f>IF(OR('Per creator'!$T432="",'Per creator'!$T432="✓"),0,1)</f>
        <v>0</v>
      </c>
    </row>
    <row r="433" spans="1:5">
      <c r="A433" t="str">
        <f>IF('Per creator'!$A433="","",IF(COUNTIF('Per creator'!$A$8:$A433,'Per creator'!$A433)=1,MAX($A$7:$A432)+1,""))</f>
        <v/>
      </c>
      <c r="B433" t="str">
        <f>IF(OR('Per creator'!$A433="",'Per creator'!$D433=""),"",IF(COUNTIFS('Per creator'!$D$8:$D433,'Per creator'!$D433,$D$8:$D433,1)=1,MAX($B$7:$B432)+1,""))</f>
        <v/>
      </c>
      <c r="C433" t="str">
        <f>IF('Per creator'!$A433="","",ROW())</f>
        <v/>
      </c>
      <c r="D433">
        <f>IF('Per creator'!$A433="",0,1)</f>
        <v>0</v>
      </c>
      <c r="E433">
        <f>IF(OR('Per creator'!$T433="",'Per creator'!$T433="✓"),0,1)</f>
        <v>0</v>
      </c>
    </row>
    <row r="434" spans="1:5">
      <c r="A434" t="str">
        <f>IF('Per creator'!$A434="","",IF(COUNTIF('Per creator'!$A$8:$A434,'Per creator'!$A434)=1,MAX($A$7:$A433)+1,""))</f>
        <v/>
      </c>
      <c r="B434" t="str">
        <f>IF(OR('Per creator'!$A434="",'Per creator'!$D434=""),"",IF(COUNTIFS('Per creator'!$D$8:$D434,'Per creator'!$D434,$D$8:$D434,1)=1,MAX($B$7:$B433)+1,""))</f>
        <v/>
      </c>
      <c r="C434" t="str">
        <f>IF('Per creator'!$A434="","",ROW())</f>
        <v/>
      </c>
      <c r="D434">
        <f>IF('Per creator'!$A434="",0,1)</f>
        <v>0</v>
      </c>
      <c r="E434">
        <f>IF(OR('Per creator'!$T434="",'Per creator'!$T434="✓"),0,1)</f>
        <v>0</v>
      </c>
    </row>
    <row r="435" spans="1:5">
      <c r="A435" t="str">
        <f>IF('Per creator'!$A435="","",IF(COUNTIF('Per creator'!$A$8:$A435,'Per creator'!$A435)=1,MAX($A$7:$A434)+1,""))</f>
        <v/>
      </c>
      <c r="B435" t="str">
        <f>IF(OR('Per creator'!$A435="",'Per creator'!$D435=""),"",IF(COUNTIFS('Per creator'!$D$8:$D435,'Per creator'!$D435,$D$8:$D435,1)=1,MAX($B$7:$B434)+1,""))</f>
        <v/>
      </c>
      <c r="C435" t="str">
        <f>IF('Per creator'!$A435="","",ROW())</f>
        <v/>
      </c>
      <c r="D435">
        <f>IF('Per creator'!$A435="",0,1)</f>
        <v>0</v>
      </c>
      <c r="E435">
        <f>IF(OR('Per creator'!$T435="",'Per creator'!$T435="✓"),0,1)</f>
        <v>0</v>
      </c>
    </row>
    <row r="436" spans="1:5">
      <c r="A436" t="str">
        <f>IF('Per creator'!$A436="","",IF(COUNTIF('Per creator'!$A$8:$A436,'Per creator'!$A436)=1,MAX($A$7:$A435)+1,""))</f>
        <v/>
      </c>
      <c r="B436" t="str">
        <f>IF(OR('Per creator'!$A436="",'Per creator'!$D436=""),"",IF(COUNTIFS('Per creator'!$D$8:$D436,'Per creator'!$D436,$D$8:$D436,1)=1,MAX($B$7:$B435)+1,""))</f>
        <v/>
      </c>
      <c r="C436" t="str">
        <f>IF('Per creator'!$A436="","",ROW())</f>
        <v/>
      </c>
      <c r="D436">
        <f>IF('Per creator'!$A436="",0,1)</f>
        <v>0</v>
      </c>
      <c r="E436">
        <f>IF(OR('Per creator'!$T436="",'Per creator'!$T436="✓"),0,1)</f>
        <v>0</v>
      </c>
    </row>
    <row r="437" spans="1:5">
      <c r="A437" t="str">
        <f>IF('Per creator'!$A437="","",IF(COUNTIF('Per creator'!$A$8:$A437,'Per creator'!$A437)=1,MAX($A$7:$A436)+1,""))</f>
        <v/>
      </c>
      <c r="B437" t="str">
        <f>IF(OR('Per creator'!$A437="",'Per creator'!$D437=""),"",IF(COUNTIFS('Per creator'!$D$8:$D437,'Per creator'!$D437,$D$8:$D437,1)=1,MAX($B$7:$B436)+1,""))</f>
        <v/>
      </c>
      <c r="C437" t="str">
        <f>IF('Per creator'!$A437="","",ROW())</f>
        <v/>
      </c>
      <c r="D437">
        <f>IF('Per creator'!$A437="",0,1)</f>
        <v>0</v>
      </c>
      <c r="E437">
        <f>IF(OR('Per creator'!$T437="",'Per creator'!$T437="✓"),0,1)</f>
        <v>0</v>
      </c>
    </row>
    <row r="438" spans="1:5">
      <c r="A438" t="str">
        <f>IF('Per creator'!$A438="","",IF(COUNTIF('Per creator'!$A$8:$A438,'Per creator'!$A438)=1,MAX($A$7:$A437)+1,""))</f>
        <v/>
      </c>
      <c r="B438" t="str">
        <f>IF(OR('Per creator'!$A438="",'Per creator'!$D438=""),"",IF(COUNTIFS('Per creator'!$D$8:$D438,'Per creator'!$D438,$D$8:$D438,1)=1,MAX($B$7:$B437)+1,""))</f>
        <v/>
      </c>
      <c r="C438" t="str">
        <f>IF('Per creator'!$A438="","",ROW())</f>
        <v/>
      </c>
      <c r="D438">
        <f>IF('Per creator'!$A438="",0,1)</f>
        <v>0</v>
      </c>
      <c r="E438">
        <f>IF(OR('Per creator'!$T438="",'Per creator'!$T438="✓"),0,1)</f>
        <v>0</v>
      </c>
    </row>
    <row r="439" spans="1:5">
      <c r="A439" t="str">
        <f>IF('Per creator'!$A439="","",IF(COUNTIF('Per creator'!$A$8:$A439,'Per creator'!$A439)=1,MAX($A$7:$A438)+1,""))</f>
        <v/>
      </c>
      <c r="B439" t="str">
        <f>IF(OR('Per creator'!$A439="",'Per creator'!$D439=""),"",IF(COUNTIFS('Per creator'!$D$8:$D439,'Per creator'!$D439,$D$8:$D439,1)=1,MAX($B$7:$B438)+1,""))</f>
        <v/>
      </c>
      <c r="C439" t="str">
        <f>IF('Per creator'!$A439="","",ROW())</f>
        <v/>
      </c>
      <c r="D439">
        <f>IF('Per creator'!$A439="",0,1)</f>
        <v>0</v>
      </c>
      <c r="E439">
        <f>IF(OR('Per creator'!$T439="",'Per creator'!$T439="✓"),0,1)</f>
        <v>0</v>
      </c>
    </row>
    <row r="440" spans="1:5">
      <c r="A440" t="str">
        <f>IF('Per creator'!$A440="","",IF(COUNTIF('Per creator'!$A$8:$A440,'Per creator'!$A440)=1,MAX($A$7:$A439)+1,""))</f>
        <v/>
      </c>
      <c r="B440" t="str">
        <f>IF(OR('Per creator'!$A440="",'Per creator'!$D440=""),"",IF(COUNTIFS('Per creator'!$D$8:$D440,'Per creator'!$D440,$D$8:$D440,1)=1,MAX($B$7:$B439)+1,""))</f>
        <v/>
      </c>
      <c r="C440" t="str">
        <f>IF('Per creator'!$A440="","",ROW())</f>
        <v/>
      </c>
      <c r="D440">
        <f>IF('Per creator'!$A440="",0,1)</f>
        <v>0</v>
      </c>
      <c r="E440">
        <f>IF(OR('Per creator'!$T440="",'Per creator'!$T440="✓"),0,1)</f>
        <v>0</v>
      </c>
    </row>
    <row r="441" spans="1:5">
      <c r="A441" t="str">
        <f>IF('Per creator'!$A441="","",IF(COUNTIF('Per creator'!$A$8:$A441,'Per creator'!$A441)=1,MAX($A$7:$A440)+1,""))</f>
        <v/>
      </c>
      <c r="B441" t="str">
        <f>IF(OR('Per creator'!$A441="",'Per creator'!$D441=""),"",IF(COUNTIFS('Per creator'!$D$8:$D441,'Per creator'!$D441,$D$8:$D441,1)=1,MAX($B$7:$B440)+1,""))</f>
        <v/>
      </c>
      <c r="C441" t="str">
        <f>IF('Per creator'!$A441="","",ROW())</f>
        <v/>
      </c>
      <c r="D441">
        <f>IF('Per creator'!$A441="",0,1)</f>
        <v>0</v>
      </c>
      <c r="E441">
        <f>IF(OR('Per creator'!$T441="",'Per creator'!$T441="✓"),0,1)</f>
        <v>0</v>
      </c>
    </row>
    <row r="442" spans="1:5">
      <c r="A442" t="str">
        <f>IF('Per creator'!$A442="","",IF(COUNTIF('Per creator'!$A$8:$A442,'Per creator'!$A442)=1,MAX($A$7:$A441)+1,""))</f>
        <v/>
      </c>
      <c r="B442" t="str">
        <f>IF(OR('Per creator'!$A442="",'Per creator'!$D442=""),"",IF(COUNTIFS('Per creator'!$D$8:$D442,'Per creator'!$D442,$D$8:$D442,1)=1,MAX($B$7:$B441)+1,""))</f>
        <v/>
      </c>
      <c r="C442" t="str">
        <f>IF('Per creator'!$A442="","",ROW())</f>
        <v/>
      </c>
      <c r="D442">
        <f>IF('Per creator'!$A442="",0,1)</f>
        <v>0</v>
      </c>
      <c r="E442">
        <f>IF(OR('Per creator'!$T442="",'Per creator'!$T442="✓"),0,1)</f>
        <v>0</v>
      </c>
    </row>
    <row r="443" spans="1:5">
      <c r="A443" t="str">
        <f>IF('Per creator'!$A443="","",IF(COUNTIF('Per creator'!$A$8:$A443,'Per creator'!$A443)=1,MAX($A$7:$A442)+1,""))</f>
        <v/>
      </c>
      <c r="B443" t="str">
        <f>IF(OR('Per creator'!$A443="",'Per creator'!$D443=""),"",IF(COUNTIFS('Per creator'!$D$8:$D443,'Per creator'!$D443,$D$8:$D443,1)=1,MAX($B$7:$B442)+1,""))</f>
        <v/>
      </c>
      <c r="C443" t="str">
        <f>IF('Per creator'!$A443="","",ROW())</f>
        <v/>
      </c>
      <c r="D443">
        <f>IF('Per creator'!$A443="",0,1)</f>
        <v>0</v>
      </c>
      <c r="E443">
        <f>IF(OR('Per creator'!$T443="",'Per creator'!$T443="✓"),0,1)</f>
        <v>0</v>
      </c>
    </row>
    <row r="444" spans="1:5">
      <c r="A444" t="str">
        <f>IF('Per creator'!$A444="","",IF(COUNTIF('Per creator'!$A$8:$A444,'Per creator'!$A444)=1,MAX($A$7:$A443)+1,""))</f>
        <v/>
      </c>
      <c r="B444" t="str">
        <f>IF(OR('Per creator'!$A444="",'Per creator'!$D444=""),"",IF(COUNTIFS('Per creator'!$D$8:$D444,'Per creator'!$D444,$D$8:$D444,1)=1,MAX($B$7:$B443)+1,""))</f>
        <v/>
      </c>
      <c r="C444" t="str">
        <f>IF('Per creator'!$A444="","",ROW())</f>
        <v/>
      </c>
      <c r="D444">
        <f>IF('Per creator'!$A444="",0,1)</f>
        <v>0</v>
      </c>
      <c r="E444">
        <f>IF(OR('Per creator'!$T444="",'Per creator'!$T444="✓"),0,1)</f>
        <v>0</v>
      </c>
    </row>
    <row r="445" spans="1:5">
      <c r="A445" t="str">
        <f>IF('Per creator'!$A445="","",IF(COUNTIF('Per creator'!$A$8:$A445,'Per creator'!$A445)=1,MAX($A$7:$A444)+1,""))</f>
        <v/>
      </c>
      <c r="B445" t="str">
        <f>IF(OR('Per creator'!$A445="",'Per creator'!$D445=""),"",IF(COUNTIFS('Per creator'!$D$8:$D445,'Per creator'!$D445,$D$8:$D445,1)=1,MAX($B$7:$B444)+1,""))</f>
        <v/>
      </c>
      <c r="C445" t="str">
        <f>IF('Per creator'!$A445="","",ROW())</f>
        <v/>
      </c>
      <c r="D445">
        <f>IF('Per creator'!$A445="",0,1)</f>
        <v>0</v>
      </c>
      <c r="E445">
        <f>IF(OR('Per creator'!$T445="",'Per creator'!$T445="✓"),0,1)</f>
        <v>0</v>
      </c>
    </row>
    <row r="446" spans="1:5">
      <c r="A446" t="str">
        <f>IF('Per creator'!$A446="","",IF(COUNTIF('Per creator'!$A$8:$A446,'Per creator'!$A446)=1,MAX($A$7:$A445)+1,""))</f>
        <v/>
      </c>
      <c r="B446" t="str">
        <f>IF(OR('Per creator'!$A446="",'Per creator'!$D446=""),"",IF(COUNTIFS('Per creator'!$D$8:$D446,'Per creator'!$D446,$D$8:$D446,1)=1,MAX($B$7:$B445)+1,""))</f>
        <v/>
      </c>
      <c r="C446" t="str">
        <f>IF('Per creator'!$A446="","",ROW())</f>
        <v/>
      </c>
      <c r="D446">
        <f>IF('Per creator'!$A446="",0,1)</f>
        <v>0</v>
      </c>
      <c r="E446">
        <f>IF(OR('Per creator'!$T446="",'Per creator'!$T446="✓"),0,1)</f>
        <v>0</v>
      </c>
    </row>
    <row r="447" spans="1:5">
      <c r="A447" t="str">
        <f>IF('Per creator'!$A447="","",IF(COUNTIF('Per creator'!$A$8:$A447,'Per creator'!$A447)=1,MAX($A$7:$A446)+1,""))</f>
        <v/>
      </c>
      <c r="B447" t="str">
        <f>IF(OR('Per creator'!$A447="",'Per creator'!$D447=""),"",IF(COUNTIFS('Per creator'!$D$8:$D447,'Per creator'!$D447,$D$8:$D447,1)=1,MAX($B$7:$B446)+1,""))</f>
        <v/>
      </c>
      <c r="C447" t="str">
        <f>IF('Per creator'!$A447="","",ROW())</f>
        <v/>
      </c>
      <c r="D447">
        <f>IF('Per creator'!$A447="",0,1)</f>
        <v>0</v>
      </c>
      <c r="E447">
        <f>IF(OR('Per creator'!$T447="",'Per creator'!$T447="✓"),0,1)</f>
        <v>0</v>
      </c>
    </row>
    <row r="448" spans="1:5">
      <c r="A448" t="str">
        <f>IF('Per creator'!$A448="","",IF(COUNTIF('Per creator'!$A$8:$A448,'Per creator'!$A448)=1,MAX($A$7:$A447)+1,""))</f>
        <v/>
      </c>
      <c r="B448" t="str">
        <f>IF(OR('Per creator'!$A448="",'Per creator'!$D448=""),"",IF(COUNTIFS('Per creator'!$D$8:$D448,'Per creator'!$D448,$D$8:$D448,1)=1,MAX($B$7:$B447)+1,""))</f>
        <v/>
      </c>
      <c r="C448" t="str">
        <f>IF('Per creator'!$A448="","",ROW())</f>
        <v/>
      </c>
      <c r="D448">
        <f>IF('Per creator'!$A448="",0,1)</f>
        <v>0</v>
      </c>
      <c r="E448">
        <f>IF(OR('Per creator'!$T448="",'Per creator'!$T448="✓"),0,1)</f>
        <v>0</v>
      </c>
    </row>
    <row r="449" spans="1:5">
      <c r="A449" t="str">
        <f>IF('Per creator'!$A449="","",IF(COUNTIF('Per creator'!$A$8:$A449,'Per creator'!$A449)=1,MAX($A$7:$A448)+1,""))</f>
        <v/>
      </c>
      <c r="B449" t="str">
        <f>IF(OR('Per creator'!$A449="",'Per creator'!$D449=""),"",IF(COUNTIFS('Per creator'!$D$8:$D449,'Per creator'!$D449,$D$8:$D449,1)=1,MAX($B$7:$B448)+1,""))</f>
        <v/>
      </c>
      <c r="C449" t="str">
        <f>IF('Per creator'!$A449="","",ROW())</f>
        <v/>
      </c>
      <c r="D449">
        <f>IF('Per creator'!$A449="",0,1)</f>
        <v>0</v>
      </c>
      <c r="E449">
        <f>IF(OR('Per creator'!$T449="",'Per creator'!$T449="✓"),0,1)</f>
        <v>0</v>
      </c>
    </row>
    <row r="450" spans="1:5">
      <c r="A450" t="str">
        <f>IF('Per creator'!$A450="","",IF(COUNTIF('Per creator'!$A$8:$A450,'Per creator'!$A450)=1,MAX($A$7:$A449)+1,""))</f>
        <v/>
      </c>
      <c r="B450" t="str">
        <f>IF(OR('Per creator'!$A450="",'Per creator'!$D450=""),"",IF(COUNTIFS('Per creator'!$D$8:$D450,'Per creator'!$D450,$D$8:$D450,1)=1,MAX($B$7:$B449)+1,""))</f>
        <v/>
      </c>
      <c r="C450" t="str">
        <f>IF('Per creator'!$A450="","",ROW())</f>
        <v/>
      </c>
      <c r="D450">
        <f>IF('Per creator'!$A450="",0,1)</f>
        <v>0</v>
      </c>
      <c r="E450">
        <f>IF(OR('Per creator'!$T450="",'Per creator'!$T450="✓"),0,1)</f>
        <v>0</v>
      </c>
    </row>
    <row r="451" spans="1:5">
      <c r="A451" t="str">
        <f>IF('Per creator'!$A451="","",IF(COUNTIF('Per creator'!$A$8:$A451,'Per creator'!$A451)=1,MAX($A$7:$A450)+1,""))</f>
        <v/>
      </c>
      <c r="B451" t="str">
        <f>IF(OR('Per creator'!$A451="",'Per creator'!$D451=""),"",IF(COUNTIFS('Per creator'!$D$8:$D451,'Per creator'!$D451,$D$8:$D451,1)=1,MAX($B$7:$B450)+1,""))</f>
        <v/>
      </c>
      <c r="C451" t="str">
        <f>IF('Per creator'!$A451="","",ROW())</f>
        <v/>
      </c>
      <c r="D451">
        <f>IF('Per creator'!$A451="",0,1)</f>
        <v>0</v>
      </c>
      <c r="E451">
        <f>IF(OR('Per creator'!$T451="",'Per creator'!$T451="✓"),0,1)</f>
        <v>0</v>
      </c>
    </row>
    <row r="452" spans="1:5">
      <c r="A452" t="str">
        <f>IF('Per creator'!$A452="","",IF(COUNTIF('Per creator'!$A$8:$A452,'Per creator'!$A452)=1,MAX($A$7:$A451)+1,""))</f>
        <v/>
      </c>
      <c r="B452" t="str">
        <f>IF(OR('Per creator'!$A452="",'Per creator'!$D452=""),"",IF(COUNTIFS('Per creator'!$D$8:$D452,'Per creator'!$D452,$D$8:$D452,1)=1,MAX($B$7:$B451)+1,""))</f>
        <v/>
      </c>
      <c r="C452" t="str">
        <f>IF('Per creator'!$A452="","",ROW())</f>
        <v/>
      </c>
      <c r="D452">
        <f>IF('Per creator'!$A452="",0,1)</f>
        <v>0</v>
      </c>
      <c r="E452">
        <f>IF(OR('Per creator'!$T452="",'Per creator'!$T452="✓"),0,1)</f>
        <v>0</v>
      </c>
    </row>
    <row r="453" spans="1:5">
      <c r="A453" t="str">
        <f>IF('Per creator'!$A453="","",IF(COUNTIF('Per creator'!$A$8:$A453,'Per creator'!$A453)=1,MAX($A$7:$A452)+1,""))</f>
        <v/>
      </c>
      <c r="B453" t="str">
        <f>IF(OR('Per creator'!$A453="",'Per creator'!$D453=""),"",IF(COUNTIFS('Per creator'!$D$8:$D453,'Per creator'!$D453,$D$8:$D453,1)=1,MAX($B$7:$B452)+1,""))</f>
        <v/>
      </c>
      <c r="C453" t="str">
        <f>IF('Per creator'!$A453="","",ROW())</f>
        <v/>
      </c>
      <c r="D453">
        <f>IF('Per creator'!$A453="",0,1)</f>
        <v>0</v>
      </c>
      <c r="E453">
        <f>IF(OR('Per creator'!$T453="",'Per creator'!$T453="✓"),0,1)</f>
        <v>0</v>
      </c>
    </row>
    <row r="454" spans="1:5">
      <c r="A454" t="str">
        <f>IF('Per creator'!$A454="","",IF(COUNTIF('Per creator'!$A$8:$A454,'Per creator'!$A454)=1,MAX($A$7:$A453)+1,""))</f>
        <v/>
      </c>
      <c r="B454" t="str">
        <f>IF(OR('Per creator'!$A454="",'Per creator'!$D454=""),"",IF(COUNTIFS('Per creator'!$D$8:$D454,'Per creator'!$D454,$D$8:$D454,1)=1,MAX($B$7:$B453)+1,""))</f>
        <v/>
      </c>
      <c r="C454" t="str">
        <f>IF('Per creator'!$A454="","",ROW())</f>
        <v/>
      </c>
      <c r="D454">
        <f>IF('Per creator'!$A454="",0,1)</f>
        <v>0</v>
      </c>
      <c r="E454">
        <f>IF(OR('Per creator'!$T454="",'Per creator'!$T454="✓"),0,1)</f>
        <v>0</v>
      </c>
    </row>
    <row r="455" spans="1:5">
      <c r="A455" t="str">
        <f>IF('Per creator'!$A455="","",IF(COUNTIF('Per creator'!$A$8:$A455,'Per creator'!$A455)=1,MAX($A$7:$A454)+1,""))</f>
        <v/>
      </c>
      <c r="B455" t="str">
        <f>IF(OR('Per creator'!$A455="",'Per creator'!$D455=""),"",IF(COUNTIFS('Per creator'!$D$8:$D455,'Per creator'!$D455,$D$8:$D455,1)=1,MAX($B$7:$B454)+1,""))</f>
        <v/>
      </c>
      <c r="C455" t="str">
        <f>IF('Per creator'!$A455="","",ROW())</f>
        <v/>
      </c>
      <c r="D455">
        <f>IF('Per creator'!$A455="",0,1)</f>
        <v>0</v>
      </c>
      <c r="E455">
        <f>IF(OR('Per creator'!$T455="",'Per creator'!$T455="✓"),0,1)</f>
        <v>0</v>
      </c>
    </row>
    <row r="456" spans="1:5">
      <c r="A456" t="str">
        <f>IF('Per creator'!$A456="","",IF(COUNTIF('Per creator'!$A$8:$A456,'Per creator'!$A456)=1,MAX($A$7:$A455)+1,""))</f>
        <v/>
      </c>
      <c r="B456" t="str">
        <f>IF(OR('Per creator'!$A456="",'Per creator'!$D456=""),"",IF(COUNTIFS('Per creator'!$D$8:$D456,'Per creator'!$D456,$D$8:$D456,1)=1,MAX($B$7:$B455)+1,""))</f>
        <v/>
      </c>
      <c r="C456" t="str">
        <f>IF('Per creator'!$A456="","",ROW())</f>
        <v/>
      </c>
      <c r="D456">
        <f>IF('Per creator'!$A456="",0,1)</f>
        <v>0</v>
      </c>
      <c r="E456">
        <f>IF(OR('Per creator'!$T456="",'Per creator'!$T456="✓"),0,1)</f>
        <v>0</v>
      </c>
    </row>
    <row r="457" spans="1:5">
      <c r="A457" t="str">
        <f>IF('Per creator'!$A457="","",IF(COUNTIF('Per creator'!$A$8:$A457,'Per creator'!$A457)=1,MAX($A$7:$A456)+1,""))</f>
        <v/>
      </c>
      <c r="B457" t="str">
        <f>IF(OR('Per creator'!$A457="",'Per creator'!$D457=""),"",IF(COUNTIFS('Per creator'!$D$8:$D457,'Per creator'!$D457,$D$8:$D457,1)=1,MAX($B$7:$B456)+1,""))</f>
        <v/>
      </c>
      <c r="C457" t="str">
        <f>IF('Per creator'!$A457="","",ROW())</f>
        <v/>
      </c>
      <c r="D457">
        <f>IF('Per creator'!$A457="",0,1)</f>
        <v>0</v>
      </c>
      <c r="E457">
        <f>IF(OR('Per creator'!$T457="",'Per creator'!$T457="✓"),0,1)</f>
        <v>0</v>
      </c>
    </row>
    <row r="458" spans="1:5">
      <c r="A458" t="str">
        <f>IF('Per creator'!$A458="","",IF(COUNTIF('Per creator'!$A$8:$A458,'Per creator'!$A458)=1,MAX($A$7:$A457)+1,""))</f>
        <v/>
      </c>
      <c r="B458" t="str">
        <f>IF(OR('Per creator'!$A458="",'Per creator'!$D458=""),"",IF(COUNTIFS('Per creator'!$D$8:$D458,'Per creator'!$D458,$D$8:$D458,1)=1,MAX($B$7:$B457)+1,""))</f>
        <v/>
      </c>
      <c r="C458" t="str">
        <f>IF('Per creator'!$A458="","",ROW())</f>
        <v/>
      </c>
      <c r="D458">
        <f>IF('Per creator'!$A458="",0,1)</f>
        <v>0</v>
      </c>
      <c r="E458">
        <f>IF(OR('Per creator'!$T458="",'Per creator'!$T458="✓"),0,1)</f>
        <v>0</v>
      </c>
    </row>
    <row r="459" spans="1:5">
      <c r="A459" t="str">
        <f>IF('Per creator'!$A459="","",IF(COUNTIF('Per creator'!$A$8:$A459,'Per creator'!$A459)=1,MAX($A$7:$A458)+1,""))</f>
        <v/>
      </c>
      <c r="B459" t="str">
        <f>IF(OR('Per creator'!$A459="",'Per creator'!$D459=""),"",IF(COUNTIFS('Per creator'!$D$8:$D459,'Per creator'!$D459,$D$8:$D459,1)=1,MAX($B$7:$B458)+1,""))</f>
        <v/>
      </c>
      <c r="C459" t="str">
        <f>IF('Per creator'!$A459="","",ROW())</f>
        <v/>
      </c>
      <c r="D459">
        <f>IF('Per creator'!$A459="",0,1)</f>
        <v>0</v>
      </c>
      <c r="E459">
        <f>IF(OR('Per creator'!$T459="",'Per creator'!$T459="✓"),0,1)</f>
        <v>0</v>
      </c>
    </row>
    <row r="460" spans="1:5">
      <c r="A460" t="str">
        <f>IF('Per creator'!$A460="","",IF(COUNTIF('Per creator'!$A$8:$A460,'Per creator'!$A460)=1,MAX($A$7:$A459)+1,""))</f>
        <v/>
      </c>
      <c r="B460" t="str">
        <f>IF(OR('Per creator'!$A460="",'Per creator'!$D460=""),"",IF(COUNTIFS('Per creator'!$D$8:$D460,'Per creator'!$D460,$D$8:$D460,1)=1,MAX($B$7:$B459)+1,""))</f>
        <v/>
      </c>
      <c r="C460" t="str">
        <f>IF('Per creator'!$A460="","",ROW())</f>
        <v/>
      </c>
      <c r="D460">
        <f>IF('Per creator'!$A460="",0,1)</f>
        <v>0</v>
      </c>
      <c r="E460">
        <f>IF(OR('Per creator'!$T460="",'Per creator'!$T460="✓"),0,1)</f>
        <v>0</v>
      </c>
    </row>
    <row r="461" spans="1:5">
      <c r="A461" t="str">
        <f>IF('Per creator'!$A461="","",IF(COUNTIF('Per creator'!$A$8:$A461,'Per creator'!$A461)=1,MAX($A$7:$A460)+1,""))</f>
        <v/>
      </c>
      <c r="B461" t="str">
        <f>IF(OR('Per creator'!$A461="",'Per creator'!$D461=""),"",IF(COUNTIFS('Per creator'!$D$8:$D461,'Per creator'!$D461,$D$8:$D461,1)=1,MAX($B$7:$B460)+1,""))</f>
        <v/>
      </c>
      <c r="C461" t="str">
        <f>IF('Per creator'!$A461="","",ROW())</f>
        <v/>
      </c>
      <c r="D461">
        <f>IF('Per creator'!$A461="",0,1)</f>
        <v>0</v>
      </c>
      <c r="E461">
        <f>IF(OR('Per creator'!$T461="",'Per creator'!$T461="✓"),0,1)</f>
        <v>0</v>
      </c>
    </row>
    <row r="462" spans="1:5">
      <c r="A462" t="str">
        <f>IF('Per creator'!$A462="","",IF(COUNTIF('Per creator'!$A$8:$A462,'Per creator'!$A462)=1,MAX($A$7:$A461)+1,""))</f>
        <v/>
      </c>
      <c r="B462" t="str">
        <f>IF(OR('Per creator'!$A462="",'Per creator'!$D462=""),"",IF(COUNTIFS('Per creator'!$D$8:$D462,'Per creator'!$D462,$D$8:$D462,1)=1,MAX($B$7:$B461)+1,""))</f>
        <v/>
      </c>
      <c r="C462" t="str">
        <f>IF('Per creator'!$A462="","",ROW())</f>
        <v/>
      </c>
      <c r="D462">
        <f>IF('Per creator'!$A462="",0,1)</f>
        <v>0</v>
      </c>
      <c r="E462">
        <f>IF(OR('Per creator'!$T462="",'Per creator'!$T462="✓"),0,1)</f>
        <v>0</v>
      </c>
    </row>
    <row r="463" spans="1:5">
      <c r="A463" t="str">
        <f>IF('Per creator'!$A463="","",IF(COUNTIF('Per creator'!$A$8:$A463,'Per creator'!$A463)=1,MAX($A$7:$A462)+1,""))</f>
        <v/>
      </c>
      <c r="B463" t="str">
        <f>IF(OR('Per creator'!$A463="",'Per creator'!$D463=""),"",IF(COUNTIFS('Per creator'!$D$8:$D463,'Per creator'!$D463,$D$8:$D463,1)=1,MAX($B$7:$B462)+1,""))</f>
        <v/>
      </c>
      <c r="C463" t="str">
        <f>IF('Per creator'!$A463="","",ROW())</f>
        <v/>
      </c>
      <c r="D463">
        <f>IF('Per creator'!$A463="",0,1)</f>
        <v>0</v>
      </c>
      <c r="E463">
        <f>IF(OR('Per creator'!$T463="",'Per creator'!$T463="✓"),0,1)</f>
        <v>0</v>
      </c>
    </row>
    <row r="464" spans="1:5">
      <c r="A464" t="str">
        <f>IF('Per creator'!$A464="","",IF(COUNTIF('Per creator'!$A$8:$A464,'Per creator'!$A464)=1,MAX($A$7:$A463)+1,""))</f>
        <v/>
      </c>
      <c r="B464" t="str">
        <f>IF(OR('Per creator'!$A464="",'Per creator'!$D464=""),"",IF(COUNTIFS('Per creator'!$D$8:$D464,'Per creator'!$D464,$D$8:$D464,1)=1,MAX($B$7:$B463)+1,""))</f>
        <v/>
      </c>
      <c r="C464" t="str">
        <f>IF('Per creator'!$A464="","",ROW())</f>
        <v/>
      </c>
      <c r="D464">
        <f>IF('Per creator'!$A464="",0,1)</f>
        <v>0</v>
      </c>
      <c r="E464">
        <f>IF(OR('Per creator'!$T464="",'Per creator'!$T464="✓"),0,1)</f>
        <v>0</v>
      </c>
    </row>
    <row r="465" spans="1:5">
      <c r="A465" t="str">
        <f>IF('Per creator'!$A465="","",IF(COUNTIF('Per creator'!$A$8:$A465,'Per creator'!$A465)=1,MAX($A$7:$A464)+1,""))</f>
        <v/>
      </c>
      <c r="B465" t="str">
        <f>IF(OR('Per creator'!$A465="",'Per creator'!$D465=""),"",IF(COUNTIFS('Per creator'!$D$8:$D465,'Per creator'!$D465,$D$8:$D465,1)=1,MAX($B$7:$B464)+1,""))</f>
        <v/>
      </c>
      <c r="C465" t="str">
        <f>IF('Per creator'!$A465="","",ROW())</f>
        <v/>
      </c>
      <c r="D465">
        <f>IF('Per creator'!$A465="",0,1)</f>
        <v>0</v>
      </c>
      <c r="E465">
        <f>IF(OR('Per creator'!$T465="",'Per creator'!$T465="✓"),0,1)</f>
        <v>0</v>
      </c>
    </row>
    <row r="466" spans="1:5">
      <c r="A466" t="str">
        <f>IF('Per creator'!$A466="","",IF(COUNTIF('Per creator'!$A$8:$A466,'Per creator'!$A466)=1,MAX($A$7:$A465)+1,""))</f>
        <v/>
      </c>
      <c r="B466" t="str">
        <f>IF(OR('Per creator'!$A466="",'Per creator'!$D466=""),"",IF(COUNTIFS('Per creator'!$D$8:$D466,'Per creator'!$D466,$D$8:$D466,1)=1,MAX($B$7:$B465)+1,""))</f>
        <v/>
      </c>
      <c r="C466" t="str">
        <f>IF('Per creator'!$A466="","",ROW())</f>
        <v/>
      </c>
      <c r="D466">
        <f>IF('Per creator'!$A466="",0,1)</f>
        <v>0</v>
      </c>
      <c r="E466">
        <f>IF(OR('Per creator'!$T466="",'Per creator'!$T466="✓"),0,1)</f>
        <v>0</v>
      </c>
    </row>
    <row r="467" spans="1:5">
      <c r="A467" t="str">
        <f>IF('Per creator'!$A467="","",IF(COUNTIF('Per creator'!$A$8:$A467,'Per creator'!$A467)=1,MAX($A$7:$A466)+1,""))</f>
        <v/>
      </c>
      <c r="B467" t="str">
        <f>IF(OR('Per creator'!$A467="",'Per creator'!$D467=""),"",IF(COUNTIFS('Per creator'!$D$8:$D467,'Per creator'!$D467,$D$8:$D467,1)=1,MAX($B$7:$B466)+1,""))</f>
        <v/>
      </c>
      <c r="C467" t="str">
        <f>IF('Per creator'!$A467="","",ROW())</f>
        <v/>
      </c>
      <c r="D467">
        <f>IF('Per creator'!$A467="",0,1)</f>
        <v>0</v>
      </c>
      <c r="E467">
        <f>IF(OR('Per creator'!$T467="",'Per creator'!$T467="✓"),0,1)</f>
        <v>0</v>
      </c>
    </row>
    <row r="468" spans="1:5">
      <c r="A468" t="str">
        <f>IF('Per creator'!$A468="","",IF(COUNTIF('Per creator'!$A$8:$A468,'Per creator'!$A468)=1,MAX($A$7:$A467)+1,""))</f>
        <v/>
      </c>
      <c r="B468" t="str">
        <f>IF(OR('Per creator'!$A468="",'Per creator'!$D468=""),"",IF(COUNTIFS('Per creator'!$D$8:$D468,'Per creator'!$D468,$D$8:$D468,1)=1,MAX($B$7:$B467)+1,""))</f>
        <v/>
      </c>
      <c r="C468" t="str">
        <f>IF('Per creator'!$A468="","",ROW())</f>
        <v/>
      </c>
      <c r="D468">
        <f>IF('Per creator'!$A468="",0,1)</f>
        <v>0</v>
      </c>
      <c r="E468">
        <f>IF(OR('Per creator'!$T468="",'Per creator'!$T468="✓"),0,1)</f>
        <v>0</v>
      </c>
    </row>
    <row r="469" spans="1:5">
      <c r="A469" t="str">
        <f>IF('Per creator'!$A469="","",IF(COUNTIF('Per creator'!$A$8:$A469,'Per creator'!$A469)=1,MAX($A$7:$A468)+1,""))</f>
        <v/>
      </c>
      <c r="B469" t="str">
        <f>IF(OR('Per creator'!$A469="",'Per creator'!$D469=""),"",IF(COUNTIFS('Per creator'!$D$8:$D469,'Per creator'!$D469,$D$8:$D469,1)=1,MAX($B$7:$B468)+1,""))</f>
        <v/>
      </c>
      <c r="C469" t="str">
        <f>IF('Per creator'!$A469="","",ROW())</f>
        <v/>
      </c>
      <c r="D469">
        <f>IF('Per creator'!$A469="",0,1)</f>
        <v>0</v>
      </c>
      <c r="E469">
        <f>IF(OR('Per creator'!$T469="",'Per creator'!$T469="✓"),0,1)</f>
        <v>0</v>
      </c>
    </row>
    <row r="470" spans="1:5">
      <c r="A470" t="str">
        <f>IF('Per creator'!$A470="","",IF(COUNTIF('Per creator'!$A$8:$A470,'Per creator'!$A470)=1,MAX($A$7:$A469)+1,""))</f>
        <v/>
      </c>
      <c r="B470" t="str">
        <f>IF(OR('Per creator'!$A470="",'Per creator'!$D470=""),"",IF(COUNTIFS('Per creator'!$D$8:$D470,'Per creator'!$D470,$D$8:$D470,1)=1,MAX($B$7:$B469)+1,""))</f>
        <v/>
      </c>
      <c r="C470" t="str">
        <f>IF('Per creator'!$A470="","",ROW())</f>
        <v/>
      </c>
      <c r="D470">
        <f>IF('Per creator'!$A470="",0,1)</f>
        <v>0</v>
      </c>
      <c r="E470">
        <f>IF(OR('Per creator'!$T470="",'Per creator'!$T470="✓"),0,1)</f>
        <v>0</v>
      </c>
    </row>
    <row r="471" spans="1:5">
      <c r="A471" t="str">
        <f>IF('Per creator'!$A471="","",IF(COUNTIF('Per creator'!$A$8:$A471,'Per creator'!$A471)=1,MAX($A$7:$A470)+1,""))</f>
        <v/>
      </c>
      <c r="B471" t="str">
        <f>IF(OR('Per creator'!$A471="",'Per creator'!$D471=""),"",IF(COUNTIFS('Per creator'!$D$8:$D471,'Per creator'!$D471,$D$8:$D471,1)=1,MAX($B$7:$B470)+1,""))</f>
        <v/>
      </c>
      <c r="C471" t="str">
        <f>IF('Per creator'!$A471="","",ROW())</f>
        <v/>
      </c>
      <c r="D471">
        <f>IF('Per creator'!$A471="",0,1)</f>
        <v>0</v>
      </c>
      <c r="E471">
        <f>IF(OR('Per creator'!$T471="",'Per creator'!$T471="✓"),0,1)</f>
        <v>0</v>
      </c>
    </row>
    <row r="472" spans="1:5">
      <c r="A472" t="str">
        <f>IF('Per creator'!$A472="","",IF(COUNTIF('Per creator'!$A$8:$A472,'Per creator'!$A472)=1,MAX($A$7:$A471)+1,""))</f>
        <v/>
      </c>
      <c r="B472" t="str">
        <f>IF(OR('Per creator'!$A472="",'Per creator'!$D472=""),"",IF(COUNTIFS('Per creator'!$D$8:$D472,'Per creator'!$D472,$D$8:$D472,1)=1,MAX($B$7:$B471)+1,""))</f>
        <v/>
      </c>
      <c r="C472" t="str">
        <f>IF('Per creator'!$A472="","",ROW())</f>
        <v/>
      </c>
      <c r="D472">
        <f>IF('Per creator'!$A472="",0,1)</f>
        <v>0</v>
      </c>
      <c r="E472">
        <f>IF(OR('Per creator'!$T472="",'Per creator'!$T472="✓"),0,1)</f>
        <v>0</v>
      </c>
    </row>
    <row r="473" spans="1:5">
      <c r="A473" t="str">
        <f>IF('Per creator'!$A473="","",IF(COUNTIF('Per creator'!$A$8:$A473,'Per creator'!$A473)=1,MAX($A$7:$A472)+1,""))</f>
        <v/>
      </c>
      <c r="B473" t="str">
        <f>IF(OR('Per creator'!$A473="",'Per creator'!$D473=""),"",IF(COUNTIFS('Per creator'!$D$8:$D473,'Per creator'!$D473,$D$8:$D473,1)=1,MAX($B$7:$B472)+1,""))</f>
        <v/>
      </c>
      <c r="C473" t="str">
        <f>IF('Per creator'!$A473="","",ROW())</f>
        <v/>
      </c>
      <c r="D473">
        <f>IF('Per creator'!$A473="",0,1)</f>
        <v>0</v>
      </c>
      <c r="E473">
        <f>IF(OR('Per creator'!$T473="",'Per creator'!$T473="✓"),0,1)</f>
        <v>0</v>
      </c>
    </row>
    <row r="474" spans="1:5">
      <c r="A474" t="str">
        <f>IF('Per creator'!$A474="","",IF(COUNTIF('Per creator'!$A$8:$A474,'Per creator'!$A474)=1,MAX($A$7:$A473)+1,""))</f>
        <v/>
      </c>
      <c r="B474" t="str">
        <f>IF(OR('Per creator'!$A474="",'Per creator'!$D474=""),"",IF(COUNTIFS('Per creator'!$D$8:$D474,'Per creator'!$D474,$D$8:$D474,1)=1,MAX($B$7:$B473)+1,""))</f>
        <v/>
      </c>
      <c r="C474" t="str">
        <f>IF('Per creator'!$A474="","",ROW())</f>
        <v/>
      </c>
      <c r="D474">
        <f>IF('Per creator'!$A474="",0,1)</f>
        <v>0</v>
      </c>
      <c r="E474">
        <f>IF(OR('Per creator'!$T474="",'Per creator'!$T474="✓"),0,1)</f>
        <v>0</v>
      </c>
    </row>
    <row r="475" spans="1:5">
      <c r="A475" t="str">
        <f>IF('Per creator'!$A475="","",IF(COUNTIF('Per creator'!$A$8:$A475,'Per creator'!$A475)=1,MAX($A$7:$A474)+1,""))</f>
        <v/>
      </c>
      <c r="B475" t="str">
        <f>IF(OR('Per creator'!$A475="",'Per creator'!$D475=""),"",IF(COUNTIFS('Per creator'!$D$8:$D475,'Per creator'!$D475,$D$8:$D475,1)=1,MAX($B$7:$B474)+1,""))</f>
        <v/>
      </c>
      <c r="C475" t="str">
        <f>IF('Per creator'!$A475="","",ROW())</f>
        <v/>
      </c>
      <c r="D475">
        <f>IF('Per creator'!$A475="",0,1)</f>
        <v>0</v>
      </c>
      <c r="E475">
        <f>IF(OR('Per creator'!$T475="",'Per creator'!$T475="✓"),0,1)</f>
        <v>0</v>
      </c>
    </row>
    <row r="476" spans="1:5">
      <c r="A476" t="str">
        <f>IF('Per creator'!$A476="","",IF(COUNTIF('Per creator'!$A$8:$A476,'Per creator'!$A476)=1,MAX($A$7:$A475)+1,""))</f>
        <v/>
      </c>
      <c r="B476" t="str">
        <f>IF(OR('Per creator'!$A476="",'Per creator'!$D476=""),"",IF(COUNTIFS('Per creator'!$D$8:$D476,'Per creator'!$D476,$D$8:$D476,1)=1,MAX($B$7:$B475)+1,""))</f>
        <v/>
      </c>
      <c r="C476" t="str">
        <f>IF('Per creator'!$A476="","",ROW())</f>
        <v/>
      </c>
      <c r="D476">
        <f>IF('Per creator'!$A476="",0,1)</f>
        <v>0</v>
      </c>
      <c r="E476">
        <f>IF(OR('Per creator'!$T476="",'Per creator'!$T476="✓"),0,1)</f>
        <v>0</v>
      </c>
    </row>
    <row r="477" spans="1:5">
      <c r="A477" t="str">
        <f>IF('Per creator'!$A477="","",IF(COUNTIF('Per creator'!$A$8:$A477,'Per creator'!$A477)=1,MAX($A$7:$A476)+1,""))</f>
        <v/>
      </c>
      <c r="B477" t="str">
        <f>IF(OR('Per creator'!$A477="",'Per creator'!$D477=""),"",IF(COUNTIFS('Per creator'!$D$8:$D477,'Per creator'!$D477,$D$8:$D477,1)=1,MAX($B$7:$B476)+1,""))</f>
        <v/>
      </c>
      <c r="C477" t="str">
        <f>IF('Per creator'!$A477="","",ROW())</f>
        <v/>
      </c>
      <c r="D477">
        <f>IF('Per creator'!$A477="",0,1)</f>
        <v>0</v>
      </c>
      <c r="E477">
        <f>IF(OR('Per creator'!$T477="",'Per creator'!$T477="✓"),0,1)</f>
        <v>0</v>
      </c>
    </row>
    <row r="478" spans="1:5">
      <c r="A478" t="str">
        <f>IF('Per creator'!$A478="","",IF(COUNTIF('Per creator'!$A$8:$A478,'Per creator'!$A478)=1,MAX($A$7:$A477)+1,""))</f>
        <v/>
      </c>
      <c r="B478" t="str">
        <f>IF(OR('Per creator'!$A478="",'Per creator'!$D478=""),"",IF(COUNTIFS('Per creator'!$D$8:$D478,'Per creator'!$D478,$D$8:$D478,1)=1,MAX($B$7:$B477)+1,""))</f>
        <v/>
      </c>
      <c r="C478" t="str">
        <f>IF('Per creator'!$A478="","",ROW())</f>
        <v/>
      </c>
      <c r="D478">
        <f>IF('Per creator'!$A478="",0,1)</f>
        <v>0</v>
      </c>
      <c r="E478">
        <f>IF(OR('Per creator'!$T478="",'Per creator'!$T478="✓"),0,1)</f>
        <v>0</v>
      </c>
    </row>
    <row r="479" spans="1:5">
      <c r="A479" t="str">
        <f>IF('Per creator'!$A479="","",IF(COUNTIF('Per creator'!$A$8:$A479,'Per creator'!$A479)=1,MAX($A$7:$A478)+1,""))</f>
        <v/>
      </c>
      <c r="B479" t="str">
        <f>IF(OR('Per creator'!$A479="",'Per creator'!$D479=""),"",IF(COUNTIFS('Per creator'!$D$8:$D479,'Per creator'!$D479,$D$8:$D479,1)=1,MAX($B$7:$B478)+1,""))</f>
        <v/>
      </c>
      <c r="C479" t="str">
        <f>IF('Per creator'!$A479="","",ROW())</f>
        <v/>
      </c>
      <c r="D479">
        <f>IF('Per creator'!$A479="",0,1)</f>
        <v>0</v>
      </c>
      <c r="E479">
        <f>IF(OR('Per creator'!$T479="",'Per creator'!$T479="✓"),0,1)</f>
        <v>0</v>
      </c>
    </row>
    <row r="480" spans="1:5">
      <c r="A480" t="str">
        <f>IF('Per creator'!$A480="","",IF(COUNTIF('Per creator'!$A$8:$A480,'Per creator'!$A480)=1,MAX($A$7:$A479)+1,""))</f>
        <v/>
      </c>
      <c r="B480" t="str">
        <f>IF(OR('Per creator'!$A480="",'Per creator'!$D480=""),"",IF(COUNTIFS('Per creator'!$D$8:$D480,'Per creator'!$D480,$D$8:$D480,1)=1,MAX($B$7:$B479)+1,""))</f>
        <v/>
      </c>
      <c r="C480" t="str">
        <f>IF('Per creator'!$A480="","",ROW())</f>
        <v/>
      </c>
      <c r="D480">
        <f>IF('Per creator'!$A480="",0,1)</f>
        <v>0</v>
      </c>
      <c r="E480">
        <f>IF(OR('Per creator'!$T480="",'Per creator'!$T480="✓"),0,1)</f>
        <v>0</v>
      </c>
    </row>
    <row r="481" spans="1:5">
      <c r="A481" t="str">
        <f>IF('Per creator'!$A481="","",IF(COUNTIF('Per creator'!$A$8:$A481,'Per creator'!$A481)=1,MAX($A$7:$A480)+1,""))</f>
        <v/>
      </c>
      <c r="B481" t="str">
        <f>IF(OR('Per creator'!$A481="",'Per creator'!$D481=""),"",IF(COUNTIFS('Per creator'!$D$8:$D481,'Per creator'!$D481,$D$8:$D481,1)=1,MAX($B$7:$B480)+1,""))</f>
        <v/>
      </c>
      <c r="C481" t="str">
        <f>IF('Per creator'!$A481="","",ROW())</f>
        <v/>
      </c>
      <c r="D481">
        <f>IF('Per creator'!$A481="",0,1)</f>
        <v>0</v>
      </c>
      <c r="E481">
        <f>IF(OR('Per creator'!$T481="",'Per creator'!$T481="✓"),0,1)</f>
        <v>0</v>
      </c>
    </row>
    <row r="482" spans="1:5">
      <c r="A482" t="str">
        <f>IF('Per creator'!$A482="","",IF(COUNTIF('Per creator'!$A$8:$A482,'Per creator'!$A482)=1,MAX($A$7:$A481)+1,""))</f>
        <v/>
      </c>
      <c r="B482" t="str">
        <f>IF(OR('Per creator'!$A482="",'Per creator'!$D482=""),"",IF(COUNTIFS('Per creator'!$D$8:$D482,'Per creator'!$D482,$D$8:$D482,1)=1,MAX($B$7:$B481)+1,""))</f>
        <v/>
      </c>
      <c r="C482" t="str">
        <f>IF('Per creator'!$A482="","",ROW())</f>
        <v/>
      </c>
      <c r="D482">
        <f>IF('Per creator'!$A482="",0,1)</f>
        <v>0</v>
      </c>
      <c r="E482">
        <f>IF(OR('Per creator'!$T482="",'Per creator'!$T482="✓"),0,1)</f>
        <v>0</v>
      </c>
    </row>
    <row r="483" spans="1:5">
      <c r="A483" t="str">
        <f>IF('Per creator'!$A483="","",IF(COUNTIF('Per creator'!$A$8:$A483,'Per creator'!$A483)=1,MAX($A$7:$A482)+1,""))</f>
        <v/>
      </c>
      <c r="B483" t="str">
        <f>IF(OR('Per creator'!$A483="",'Per creator'!$D483=""),"",IF(COUNTIFS('Per creator'!$D$8:$D483,'Per creator'!$D483,$D$8:$D483,1)=1,MAX($B$7:$B482)+1,""))</f>
        <v/>
      </c>
      <c r="C483" t="str">
        <f>IF('Per creator'!$A483="","",ROW())</f>
        <v/>
      </c>
      <c r="D483">
        <f>IF('Per creator'!$A483="",0,1)</f>
        <v>0</v>
      </c>
      <c r="E483">
        <f>IF(OR('Per creator'!$T483="",'Per creator'!$T483="✓"),0,1)</f>
        <v>0</v>
      </c>
    </row>
    <row r="484" spans="1:5">
      <c r="A484" t="str">
        <f>IF('Per creator'!$A484="","",IF(COUNTIF('Per creator'!$A$8:$A484,'Per creator'!$A484)=1,MAX($A$7:$A483)+1,""))</f>
        <v/>
      </c>
      <c r="B484" t="str">
        <f>IF(OR('Per creator'!$A484="",'Per creator'!$D484=""),"",IF(COUNTIFS('Per creator'!$D$8:$D484,'Per creator'!$D484,$D$8:$D484,1)=1,MAX($B$7:$B483)+1,""))</f>
        <v/>
      </c>
      <c r="C484" t="str">
        <f>IF('Per creator'!$A484="","",ROW())</f>
        <v/>
      </c>
      <c r="D484">
        <f>IF('Per creator'!$A484="",0,1)</f>
        <v>0</v>
      </c>
      <c r="E484">
        <f>IF(OR('Per creator'!$T484="",'Per creator'!$T484="✓"),0,1)</f>
        <v>0</v>
      </c>
    </row>
    <row r="485" spans="1:5">
      <c r="A485" t="str">
        <f>IF('Per creator'!$A485="","",IF(COUNTIF('Per creator'!$A$8:$A485,'Per creator'!$A485)=1,MAX($A$7:$A484)+1,""))</f>
        <v/>
      </c>
      <c r="B485" t="str">
        <f>IF(OR('Per creator'!$A485="",'Per creator'!$D485=""),"",IF(COUNTIFS('Per creator'!$D$8:$D485,'Per creator'!$D485,$D$8:$D485,1)=1,MAX($B$7:$B484)+1,""))</f>
        <v/>
      </c>
      <c r="C485" t="str">
        <f>IF('Per creator'!$A485="","",ROW())</f>
        <v/>
      </c>
      <c r="D485">
        <f>IF('Per creator'!$A485="",0,1)</f>
        <v>0</v>
      </c>
      <c r="E485">
        <f>IF(OR('Per creator'!$T485="",'Per creator'!$T485="✓"),0,1)</f>
        <v>0</v>
      </c>
    </row>
    <row r="486" spans="1:5">
      <c r="A486" t="str">
        <f>IF('Per creator'!$A486="","",IF(COUNTIF('Per creator'!$A$8:$A486,'Per creator'!$A486)=1,MAX($A$7:$A485)+1,""))</f>
        <v/>
      </c>
      <c r="B486" t="str">
        <f>IF(OR('Per creator'!$A486="",'Per creator'!$D486=""),"",IF(COUNTIFS('Per creator'!$D$8:$D486,'Per creator'!$D486,$D$8:$D486,1)=1,MAX($B$7:$B485)+1,""))</f>
        <v/>
      </c>
      <c r="C486" t="str">
        <f>IF('Per creator'!$A486="","",ROW())</f>
        <v/>
      </c>
      <c r="D486">
        <f>IF('Per creator'!$A486="",0,1)</f>
        <v>0</v>
      </c>
      <c r="E486">
        <f>IF(OR('Per creator'!$T486="",'Per creator'!$T486="✓"),0,1)</f>
        <v>0</v>
      </c>
    </row>
    <row r="487" spans="1:5">
      <c r="A487" t="str">
        <f>IF('Per creator'!$A487="","",IF(COUNTIF('Per creator'!$A$8:$A487,'Per creator'!$A487)=1,MAX($A$7:$A486)+1,""))</f>
        <v/>
      </c>
      <c r="B487" t="str">
        <f>IF(OR('Per creator'!$A487="",'Per creator'!$D487=""),"",IF(COUNTIFS('Per creator'!$D$8:$D487,'Per creator'!$D487,$D$8:$D487,1)=1,MAX($B$7:$B486)+1,""))</f>
        <v/>
      </c>
      <c r="C487" t="str">
        <f>IF('Per creator'!$A487="","",ROW())</f>
        <v/>
      </c>
      <c r="D487">
        <f>IF('Per creator'!$A487="",0,1)</f>
        <v>0</v>
      </c>
      <c r="E487">
        <f>IF(OR('Per creator'!$T487="",'Per creator'!$T487="✓"),0,1)</f>
        <v>0</v>
      </c>
    </row>
    <row r="488" spans="1:5">
      <c r="A488" t="str">
        <f>IF('Per creator'!$A488="","",IF(COUNTIF('Per creator'!$A$8:$A488,'Per creator'!$A488)=1,MAX($A$7:$A487)+1,""))</f>
        <v/>
      </c>
      <c r="B488" t="str">
        <f>IF(OR('Per creator'!$A488="",'Per creator'!$D488=""),"",IF(COUNTIFS('Per creator'!$D$8:$D488,'Per creator'!$D488,$D$8:$D488,1)=1,MAX($B$7:$B487)+1,""))</f>
        <v/>
      </c>
      <c r="C488" t="str">
        <f>IF('Per creator'!$A488="","",ROW())</f>
        <v/>
      </c>
      <c r="D488">
        <f>IF('Per creator'!$A488="",0,1)</f>
        <v>0</v>
      </c>
      <c r="E488">
        <f>IF(OR('Per creator'!$T488="",'Per creator'!$T488="✓"),0,1)</f>
        <v>0</v>
      </c>
    </row>
    <row r="489" spans="1:5">
      <c r="A489" t="str">
        <f>IF('Per creator'!$A489="","",IF(COUNTIF('Per creator'!$A$8:$A489,'Per creator'!$A489)=1,MAX($A$7:$A488)+1,""))</f>
        <v/>
      </c>
      <c r="B489" t="str">
        <f>IF(OR('Per creator'!$A489="",'Per creator'!$D489=""),"",IF(COUNTIFS('Per creator'!$D$8:$D489,'Per creator'!$D489,$D$8:$D489,1)=1,MAX($B$7:$B488)+1,""))</f>
        <v/>
      </c>
      <c r="C489" t="str">
        <f>IF('Per creator'!$A489="","",ROW())</f>
        <v/>
      </c>
      <c r="D489">
        <f>IF('Per creator'!$A489="",0,1)</f>
        <v>0</v>
      </c>
      <c r="E489">
        <f>IF(OR('Per creator'!$T489="",'Per creator'!$T489="✓"),0,1)</f>
        <v>0</v>
      </c>
    </row>
    <row r="490" spans="1:5">
      <c r="A490" t="str">
        <f>IF('Per creator'!$A490="","",IF(COUNTIF('Per creator'!$A$8:$A490,'Per creator'!$A490)=1,MAX($A$7:$A489)+1,""))</f>
        <v/>
      </c>
      <c r="B490" t="str">
        <f>IF(OR('Per creator'!$A490="",'Per creator'!$D490=""),"",IF(COUNTIFS('Per creator'!$D$8:$D490,'Per creator'!$D490,$D$8:$D490,1)=1,MAX($B$7:$B489)+1,""))</f>
        <v/>
      </c>
      <c r="C490" t="str">
        <f>IF('Per creator'!$A490="","",ROW())</f>
        <v/>
      </c>
      <c r="D490">
        <f>IF('Per creator'!$A490="",0,1)</f>
        <v>0</v>
      </c>
      <c r="E490">
        <f>IF(OR('Per creator'!$T490="",'Per creator'!$T490="✓"),0,1)</f>
        <v>0</v>
      </c>
    </row>
    <row r="491" spans="1:5">
      <c r="A491" t="str">
        <f>IF('Per creator'!$A491="","",IF(COUNTIF('Per creator'!$A$8:$A491,'Per creator'!$A491)=1,MAX($A$7:$A490)+1,""))</f>
        <v/>
      </c>
      <c r="B491" t="str">
        <f>IF(OR('Per creator'!$A491="",'Per creator'!$D491=""),"",IF(COUNTIFS('Per creator'!$D$8:$D491,'Per creator'!$D491,$D$8:$D491,1)=1,MAX($B$7:$B490)+1,""))</f>
        <v/>
      </c>
      <c r="C491" t="str">
        <f>IF('Per creator'!$A491="","",ROW())</f>
        <v/>
      </c>
      <c r="D491">
        <f>IF('Per creator'!$A491="",0,1)</f>
        <v>0</v>
      </c>
      <c r="E491">
        <f>IF(OR('Per creator'!$T491="",'Per creator'!$T491="✓"),0,1)</f>
        <v>0</v>
      </c>
    </row>
    <row r="492" spans="1:5">
      <c r="A492" t="str">
        <f>IF('Per creator'!$A492="","",IF(COUNTIF('Per creator'!$A$8:$A492,'Per creator'!$A492)=1,MAX($A$7:$A491)+1,""))</f>
        <v/>
      </c>
      <c r="B492" t="str">
        <f>IF(OR('Per creator'!$A492="",'Per creator'!$D492=""),"",IF(COUNTIFS('Per creator'!$D$8:$D492,'Per creator'!$D492,$D$8:$D492,1)=1,MAX($B$7:$B491)+1,""))</f>
        <v/>
      </c>
      <c r="C492" t="str">
        <f>IF('Per creator'!$A492="","",ROW())</f>
        <v/>
      </c>
      <c r="D492">
        <f>IF('Per creator'!$A492="",0,1)</f>
        <v>0</v>
      </c>
      <c r="E492">
        <f>IF(OR('Per creator'!$T492="",'Per creator'!$T492="✓"),0,1)</f>
        <v>0</v>
      </c>
    </row>
    <row r="493" spans="1:5">
      <c r="A493" t="str">
        <f>IF('Per creator'!$A493="","",IF(COUNTIF('Per creator'!$A$8:$A493,'Per creator'!$A493)=1,MAX($A$7:$A492)+1,""))</f>
        <v/>
      </c>
      <c r="B493" t="str">
        <f>IF(OR('Per creator'!$A493="",'Per creator'!$D493=""),"",IF(COUNTIFS('Per creator'!$D$8:$D493,'Per creator'!$D493,$D$8:$D493,1)=1,MAX($B$7:$B492)+1,""))</f>
        <v/>
      </c>
      <c r="C493" t="str">
        <f>IF('Per creator'!$A493="","",ROW())</f>
        <v/>
      </c>
      <c r="D493">
        <f>IF('Per creator'!$A493="",0,1)</f>
        <v>0</v>
      </c>
      <c r="E493">
        <f>IF(OR('Per creator'!$T493="",'Per creator'!$T493="✓"),0,1)</f>
        <v>0</v>
      </c>
    </row>
    <row r="494" spans="1:5">
      <c r="A494" t="str">
        <f>IF('Per creator'!$A494="","",IF(COUNTIF('Per creator'!$A$8:$A494,'Per creator'!$A494)=1,MAX($A$7:$A493)+1,""))</f>
        <v/>
      </c>
      <c r="B494" t="str">
        <f>IF(OR('Per creator'!$A494="",'Per creator'!$D494=""),"",IF(COUNTIFS('Per creator'!$D$8:$D494,'Per creator'!$D494,$D$8:$D494,1)=1,MAX($B$7:$B493)+1,""))</f>
        <v/>
      </c>
      <c r="C494" t="str">
        <f>IF('Per creator'!$A494="","",ROW())</f>
        <v/>
      </c>
      <c r="D494">
        <f>IF('Per creator'!$A494="",0,1)</f>
        <v>0</v>
      </c>
      <c r="E494">
        <f>IF(OR('Per creator'!$T494="",'Per creator'!$T494="✓"),0,1)</f>
        <v>0</v>
      </c>
    </row>
    <row r="495" spans="1:5">
      <c r="A495" t="str">
        <f>IF('Per creator'!$A495="","",IF(COUNTIF('Per creator'!$A$8:$A495,'Per creator'!$A495)=1,MAX($A$7:$A494)+1,""))</f>
        <v/>
      </c>
      <c r="B495" t="str">
        <f>IF(OR('Per creator'!$A495="",'Per creator'!$D495=""),"",IF(COUNTIFS('Per creator'!$D$8:$D495,'Per creator'!$D495,$D$8:$D495,1)=1,MAX($B$7:$B494)+1,""))</f>
        <v/>
      </c>
      <c r="C495" t="str">
        <f>IF('Per creator'!$A495="","",ROW())</f>
        <v/>
      </c>
      <c r="D495">
        <f>IF('Per creator'!$A495="",0,1)</f>
        <v>0</v>
      </c>
      <c r="E495">
        <f>IF(OR('Per creator'!$T495="",'Per creator'!$T495="✓"),0,1)</f>
        <v>0</v>
      </c>
    </row>
    <row r="496" spans="1:5">
      <c r="A496" t="str">
        <f>IF('Per creator'!$A496="","",IF(COUNTIF('Per creator'!$A$8:$A496,'Per creator'!$A496)=1,MAX($A$7:$A495)+1,""))</f>
        <v/>
      </c>
      <c r="B496" t="str">
        <f>IF(OR('Per creator'!$A496="",'Per creator'!$D496=""),"",IF(COUNTIFS('Per creator'!$D$8:$D496,'Per creator'!$D496,$D$8:$D496,1)=1,MAX($B$7:$B495)+1,""))</f>
        <v/>
      </c>
      <c r="C496" t="str">
        <f>IF('Per creator'!$A496="","",ROW())</f>
        <v/>
      </c>
      <c r="D496">
        <f>IF('Per creator'!$A496="",0,1)</f>
        <v>0</v>
      </c>
      <c r="E496">
        <f>IF(OR('Per creator'!$T496="",'Per creator'!$T496="✓"),0,1)</f>
        <v>0</v>
      </c>
    </row>
    <row r="497" spans="1:5">
      <c r="A497" t="str">
        <f>IF('Per creator'!$A497="","",IF(COUNTIF('Per creator'!$A$8:$A497,'Per creator'!$A497)=1,MAX($A$7:$A496)+1,""))</f>
        <v/>
      </c>
      <c r="B497" t="str">
        <f>IF(OR('Per creator'!$A497="",'Per creator'!$D497=""),"",IF(COUNTIFS('Per creator'!$D$8:$D497,'Per creator'!$D497,$D$8:$D497,1)=1,MAX($B$7:$B496)+1,""))</f>
        <v/>
      </c>
      <c r="C497" t="str">
        <f>IF('Per creator'!$A497="","",ROW())</f>
        <v/>
      </c>
      <c r="D497">
        <f>IF('Per creator'!$A497="",0,1)</f>
        <v>0</v>
      </c>
      <c r="E497">
        <f>IF(OR('Per creator'!$T497="",'Per creator'!$T497="✓"),0,1)</f>
        <v>0</v>
      </c>
    </row>
    <row r="498" spans="1:5">
      <c r="A498" t="str">
        <f>IF('Per creator'!$A498="","",IF(COUNTIF('Per creator'!$A$8:$A498,'Per creator'!$A498)=1,MAX($A$7:$A497)+1,""))</f>
        <v/>
      </c>
      <c r="B498" t="str">
        <f>IF(OR('Per creator'!$A498="",'Per creator'!$D498=""),"",IF(COUNTIFS('Per creator'!$D$8:$D498,'Per creator'!$D498,$D$8:$D498,1)=1,MAX($B$7:$B497)+1,""))</f>
        <v/>
      </c>
      <c r="C498" t="str">
        <f>IF('Per creator'!$A498="","",ROW())</f>
        <v/>
      </c>
      <c r="D498">
        <f>IF('Per creator'!$A498="",0,1)</f>
        <v>0</v>
      </c>
      <c r="E498">
        <f>IF(OR('Per creator'!$T498="",'Per creator'!$T498="✓"),0,1)</f>
        <v>0</v>
      </c>
    </row>
    <row r="499" spans="1:5">
      <c r="A499" t="str">
        <f>IF('Per creator'!$A499="","",IF(COUNTIF('Per creator'!$A$8:$A499,'Per creator'!$A499)=1,MAX($A$7:$A498)+1,""))</f>
        <v/>
      </c>
      <c r="B499" t="str">
        <f>IF(OR('Per creator'!$A499="",'Per creator'!$D499=""),"",IF(COUNTIFS('Per creator'!$D$8:$D499,'Per creator'!$D499,$D$8:$D499,1)=1,MAX($B$7:$B498)+1,""))</f>
        <v/>
      </c>
      <c r="C499" t="str">
        <f>IF('Per creator'!$A499="","",ROW())</f>
        <v/>
      </c>
      <c r="D499">
        <f>IF('Per creator'!$A499="",0,1)</f>
        <v>0</v>
      </c>
      <c r="E499">
        <f>IF(OR('Per creator'!$T499="",'Per creator'!$T499="✓"),0,1)</f>
        <v>0</v>
      </c>
    </row>
    <row r="500" spans="1:5">
      <c r="A500" t="str">
        <f>IF('Per creator'!$A500="","",IF(COUNTIF('Per creator'!$A$8:$A500,'Per creator'!$A500)=1,MAX($A$7:$A499)+1,""))</f>
        <v/>
      </c>
      <c r="B500" t="str">
        <f>IF(OR('Per creator'!$A500="",'Per creator'!$D500=""),"",IF(COUNTIFS('Per creator'!$D$8:$D500,'Per creator'!$D500,$D$8:$D500,1)=1,MAX($B$7:$B499)+1,""))</f>
        <v/>
      </c>
      <c r="C500" t="str">
        <f>IF('Per creator'!$A500="","",ROW())</f>
        <v/>
      </c>
      <c r="D500">
        <f>IF('Per creator'!$A500="",0,1)</f>
        <v>0</v>
      </c>
      <c r="E500">
        <f>IF(OR('Per creator'!$T500="",'Per creator'!$T500="✓"),0,1)</f>
        <v>0</v>
      </c>
    </row>
    <row r="501" spans="1:5">
      <c r="A501" t="str">
        <f>IF('Per creator'!$A501="","",IF(COUNTIF('Per creator'!$A$8:$A501,'Per creator'!$A501)=1,MAX($A$7:$A500)+1,""))</f>
        <v/>
      </c>
      <c r="B501" t="str">
        <f>IF(OR('Per creator'!$A501="",'Per creator'!$D501=""),"",IF(COUNTIFS('Per creator'!$D$8:$D501,'Per creator'!$D501,$D$8:$D501,1)=1,MAX($B$7:$B500)+1,""))</f>
        <v/>
      </c>
      <c r="C501" t="str">
        <f>IF('Per creator'!$A501="","",ROW())</f>
        <v/>
      </c>
      <c r="D501">
        <f>IF('Per creator'!$A501="",0,1)</f>
        <v>0</v>
      </c>
      <c r="E501">
        <f>IF(OR('Per creator'!$T501="",'Per creator'!$T501="✓"),0,1)</f>
        <v>0</v>
      </c>
    </row>
    <row r="502" spans="1:5">
      <c r="A502" t="str">
        <f>IF('Per creator'!$A502="","",IF(COUNTIF('Per creator'!$A$8:$A502,'Per creator'!$A502)=1,MAX($A$7:$A501)+1,""))</f>
        <v/>
      </c>
      <c r="B502" t="str">
        <f>IF(OR('Per creator'!$A502="",'Per creator'!$D502=""),"",IF(COUNTIFS('Per creator'!$D$8:$D502,'Per creator'!$D502,$D$8:$D502,1)=1,MAX($B$7:$B501)+1,""))</f>
        <v/>
      </c>
      <c r="C502" t="str">
        <f>IF('Per creator'!$A502="","",ROW())</f>
        <v/>
      </c>
      <c r="D502">
        <f>IF('Per creator'!$A502="",0,1)</f>
        <v>0</v>
      </c>
      <c r="E502">
        <f>IF(OR('Per creator'!$T502="",'Per creator'!$T502="✓"),0,1)</f>
        <v>0</v>
      </c>
    </row>
    <row r="503" spans="1:5">
      <c r="A503" t="str">
        <f>IF('Per creator'!$A503="","",IF(COUNTIF('Per creator'!$A$8:$A503,'Per creator'!$A503)=1,MAX($A$7:$A502)+1,""))</f>
        <v/>
      </c>
      <c r="B503" t="str">
        <f>IF(OR('Per creator'!$A503="",'Per creator'!$D503=""),"",IF(COUNTIFS('Per creator'!$D$8:$D503,'Per creator'!$D503,$D$8:$D503,1)=1,MAX($B$7:$B502)+1,""))</f>
        <v/>
      </c>
      <c r="C503" t="str">
        <f>IF('Per creator'!$A503="","",ROW())</f>
        <v/>
      </c>
      <c r="D503">
        <f>IF('Per creator'!$A503="",0,1)</f>
        <v>0</v>
      </c>
      <c r="E503">
        <f>IF(OR('Per creator'!$T503="",'Per creator'!$T503="✓"),0,1)</f>
        <v>0</v>
      </c>
    </row>
    <row r="504" spans="1:5">
      <c r="A504" t="str">
        <f>IF('Per creator'!$A504="","",IF(COUNTIF('Per creator'!$A$8:$A504,'Per creator'!$A504)=1,MAX($A$7:$A503)+1,""))</f>
        <v/>
      </c>
      <c r="B504" t="str">
        <f>IF(OR('Per creator'!$A504="",'Per creator'!$D504=""),"",IF(COUNTIFS('Per creator'!$D$8:$D504,'Per creator'!$D504,$D$8:$D504,1)=1,MAX($B$7:$B503)+1,""))</f>
        <v/>
      </c>
      <c r="C504" t="str">
        <f>IF('Per creator'!$A504="","",ROW())</f>
        <v/>
      </c>
      <c r="D504">
        <f>IF('Per creator'!$A504="",0,1)</f>
        <v>0</v>
      </c>
      <c r="E504">
        <f>IF(OR('Per creator'!$T504="",'Per creator'!$T504="✓"),0,1)</f>
        <v>0</v>
      </c>
    </row>
    <row r="505" spans="1:5">
      <c r="A505" t="str">
        <f>IF('Per creator'!$A505="","",IF(COUNTIF('Per creator'!$A$8:$A505,'Per creator'!$A505)=1,MAX($A$7:$A504)+1,""))</f>
        <v/>
      </c>
      <c r="B505" t="str">
        <f>IF(OR('Per creator'!$A505="",'Per creator'!$D505=""),"",IF(COUNTIFS('Per creator'!$D$8:$D505,'Per creator'!$D505,$D$8:$D505,1)=1,MAX($B$7:$B504)+1,""))</f>
        <v/>
      </c>
      <c r="C505" t="str">
        <f>IF('Per creator'!$A505="","",ROW())</f>
        <v/>
      </c>
      <c r="D505">
        <f>IF('Per creator'!$A505="",0,1)</f>
        <v>0</v>
      </c>
      <c r="E505">
        <f>IF(OR('Per creator'!$T505="",'Per creator'!$T505="✓"),0,1)</f>
        <v>0</v>
      </c>
    </row>
    <row r="506" spans="1:5">
      <c r="A506" t="str">
        <f>IF('Per creator'!$A506="","",IF(COUNTIF('Per creator'!$A$8:$A506,'Per creator'!$A506)=1,MAX($A$7:$A505)+1,""))</f>
        <v/>
      </c>
      <c r="B506" t="str">
        <f>IF(OR('Per creator'!$A506="",'Per creator'!$D506=""),"",IF(COUNTIFS('Per creator'!$D$8:$D506,'Per creator'!$D506,$D$8:$D506,1)=1,MAX($B$7:$B505)+1,""))</f>
        <v/>
      </c>
      <c r="C506" t="str">
        <f>IF('Per creator'!$A506="","",ROW())</f>
        <v/>
      </c>
      <c r="D506">
        <f>IF('Per creator'!$A506="",0,1)</f>
        <v>0</v>
      </c>
      <c r="E506">
        <f>IF(OR('Per creator'!$T506="",'Per creator'!$T506="✓"),0,1)</f>
        <v>0</v>
      </c>
    </row>
    <row r="507" spans="1:5">
      <c r="A507" t="str">
        <f>IF('Per creator'!$A507="","",IF(COUNTIF('Per creator'!$A$8:$A507,'Per creator'!$A507)=1,MAX($A$7:$A506)+1,""))</f>
        <v/>
      </c>
      <c r="B507" t="str">
        <f>IF(OR('Per creator'!$A507="",'Per creator'!$D507=""),"",IF(COUNTIFS('Per creator'!$D$8:$D507,'Per creator'!$D507,$D$8:$D507,1)=1,MAX($B$7:$B506)+1,""))</f>
        <v/>
      </c>
      <c r="C507" t="str">
        <f>IF('Per creator'!$A507="","",ROW())</f>
        <v/>
      </c>
      <c r="D507">
        <f>IF('Per creator'!$A507="",0,1)</f>
        <v>0</v>
      </c>
      <c r="E507">
        <f>IF(OR('Per creator'!$T507="",'Per creator'!$T507="✓"),0,1)</f>
        <v>0</v>
      </c>
    </row>
  </sheetData>
  <sheetProtection sheet="1" formatCells="0" formatColumns="0" formatRows="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Influencer campaign report template</dc:title>
  <dc:subject/>
  <dc:creator>Hypefy</dc:creator>
  <cp:keywords/>
  <dc:description/>
  <cp:lastModifiedBy>Tio Špicar</cp:lastModifiedBy>
  <cp:revision/>
  <dcterms:created xsi:type="dcterms:W3CDTF">2026-10-30T12:41:55Z</dcterms:created>
  <dcterms:modified xsi:type="dcterms:W3CDTF">2026-10-30T13:42:38Z</dcterms:modified>
  <cp:category/>
  <cp:contentStatus/>
</cp:coreProperties>
</file>